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activeTab="1"/>
  </bookViews>
  <sheets>
    <sheet name="пр1" sheetId="1" r:id="rId1"/>
    <sheet name="пр2" sheetId="3" r:id="rId2"/>
    <sheet name="пр3" sheetId="2" r:id="rId3"/>
    <sheet name="пр4" sheetId="4" r:id="rId4"/>
  </sheets>
  <definedNames>
    <definedName name="_xlnm._FilterDatabase" localSheetId="0" hidden="1">пр1!$A$8:$D$58</definedName>
    <definedName name="_xlnm._FilterDatabase" localSheetId="1" hidden="1">пр2!$A$9:$D$30</definedName>
    <definedName name="_xlnm._FilterDatabase" localSheetId="2" hidden="1">пр3!$A$9:$G$135</definedName>
  </definedNames>
  <calcPr calcId="145621" refMode="R1C1"/>
</workbook>
</file>

<file path=xl/calcChain.xml><?xml version="1.0" encoding="utf-8"?>
<calcChain xmlns="http://schemas.openxmlformats.org/spreadsheetml/2006/main">
  <c r="D30" i="3" l="1"/>
  <c r="D28" i="3"/>
  <c r="D26" i="3"/>
  <c r="D23" i="3"/>
  <c r="D21" i="3"/>
  <c r="D19" i="3"/>
  <c r="D17" i="3"/>
  <c r="D11" i="3"/>
  <c r="D56" i="1" l="1"/>
  <c r="D55" i="1" s="1"/>
  <c r="D53" i="1"/>
  <c r="D51" i="1"/>
  <c r="D49" i="1"/>
  <c r="D48" i="1" s="1"/>
  <c r="D46" i="1"/>
  <c r="D44" i="1"/>
  <c r="D41" i="1"/>
  <c r="D40" i="1"/>
  <c r="D36" i="1"/>
  <c r="D34" i="1"/>
  <c r="D33" i="1" s="1"/>
  <c r="D32" i="1" s="1"/>
  <c r="D30" i="1"/>
  <c r="D29" i="1" s="1"/>
  <c r="D28" i="1" s="1"/>
  <c r="D26" i="1"/>
  <c r="D24" i="1"/>
  <c r="D23" i="1" s="1"/>
  <c r="D21" i="1"/>
  <c r="D15" i="1"/>
  <c r="D14" i="1" s="1"/>
  <c r="D11" i="1"/>
  <c r="D15" i="4"/>
  <c r="D13" i="4"/>
  <c r="D43" i="1" l="1"/>
  <c r="D39" i="1" s="1"/>
  <c r="D38" i="1" s="1"/>
  <c r="D20" i="1"/>
  <c r="D10" i="1"/>
  <c r="D12" i="4"/>
  <c r="D10" i="4" s="1"/>
  <c r="G134" i="2"/>
  <c r="G133" i="2" s="1"/>
  <c r="G132" i="2" s="1"/>
  <c r="G131" i="2" s="1"/>
  <c r="G130" i="2" s="1"/>
  <c r="G128" i="2"/>
  <c r="G127" i="2" s="1"/>
  <c r="G126" i="2" s="1"/>
  <c r="G125" i="2" s="1"/>
  <c r="G123" i="2"/>
  <c r="G122" i="2" s="1"/>
  <c r="G121" i="2"/>
  <c r="G120" i="2" s="1"/>
  <c r="G119" i="2" s="1"/>
  <c r="G117" i="2"/>
  <c r="G116" i="2" s="1"/>
  <c r="G114" i="2"/>
  <c r="G113" i="2" s="1"/>
  <c r="G111" i="2"/>
  <c r="G110" i="2"/>
  <c r="G109" i="2"/>
  <c r="G108" i="2"/>
  <c r="G107" i="2" s="1"/>
  <c r="G104" i="2"/>
  <c r="G103" i="2"/>
  <c r="G101" i="2"/>
  <c r="G100" i="2"/>
  <c r="G98" i="2"/>
  <c r="G97" i="2"/>
  <c r="G96" i="2" s="1"/>
  <c r="G95" i="2" s="1"/>
  <c r="G93" i="2"/>
  <c r="G92" i="2"/>
  <c r="G88" i="2"/>
  <c r="G87" i="2" s="1"/>
  <c r="G86" i="2" s="1"/>
  <c r="G85" i="2" s="1"/>
  <c r="G84" i="2"/>
  <c r="G83" i="2" s="1"/>
  <c r="G82" i="2" s="1"/>
  <c r="G81" i="2"/>
  <c r="G80" i="2"/>
  <c r="G78" i="2"/>
  <c r="G73" i="2"/>
  <c r="G72" i="2"/>
  <c r="G71" i="2"/>
  <c r="G70" i="2" s="1"/>
  <c r="G69" i="2" s="1"/>
  <c r="G68" i="2" s="1"/>
  <c r="G67" i="2"/>
  <c r="G66" i="2" s="1"/>
  <c r="G64" i="2"/>
  <c r="G63" i="2" s="1"/>
  <c r="G62" i="2"/>
  <c r="G61" i="2" s="1"/>
  <c r="G60" i="2" s="1"/>
  <c r="G59" i="2"/>
  <c r="G58" i="2" s="1"/>
  <c r="G55" i="2"/>
  <c r="G54" i="2" s="1"/>
  <c r="G51" i="2"/>
  <c r="G50" i="2" s="1"/>
  <c r="G49" i="2" s="1"/>
  <c r="G47" i="2"/>
  <c r="G46" i="2" s="1"/>
  <c r="G45" i="2" s="1"/>
  <c r="G43" i="2"/>
  <c r="G42" i="2" s="1"/>
  <c r="G40" i="2"/>
  <c r="G39" i="2"/>
  <c r="G37" i="2"/>
  <c r="G36" i="2"/>
  <c r="G34" i="2"/>
  <c r="G33" i="2"/>
  <c r="G31" i="2"/>
  <c r="G30" i="2"/>
  <c r="G28" i="2"/>
  <c r="G27" i="2"/>
  <c r="G25" i="2"/>
  <c r="G23" i="2"/>
  <c r="G21" i="2"/>
  <c r="G19" i="2"/>
  <c r="G18" i="2" s="1"/>
  <c r="G16" i="2"/>
  <c r="G15" i="2"/>
  <c r="G14" i="2" s="1"/>
  <c r="G13" i="2" s="1"/>
  <c r="G17" i="2" l="1"/>
  <c r="D58" i="1"/>
  <c r="G91" i="2"/>
  <c r="G106" i="2"/>
  <c r="G53" i="2"/>
  <c r="G12" i="2" s="1"/>
  <c r="G11" i="2" s="1"/>
  <c r="G77" i="2"/>
  <c r="G76" i="2" s="1"/>
  <c r="G75" i="2" s="1"/>
  <c r="G135" i="2" l="1"/>
</calcChain>
</file>

<file path=xl/comments1.xml><?xml version="1.0" encoding="utf-8"?>
<comments xmlns="http://schemas.openxmlformats.org/spreadsheetml/2006/main">
  <authors>
    <author>Автор</author>
  </authors>
  <commentList>
    <comment ref="G16" authorId="0">
      <text>
        <r>
          <rPr>
            <b/>
            <sz val="9"/>
            <color indexed="81"/>
            <rFont val="Tahoma"/>
            <family val="2"/>
            <charset val="204"/>
          </rPr>
          <t>ввод</t>
        </r>
      </text>
    </comment>
    <comment ref="G20" authorId="0">
      <text>
        <r>
          <rPr>
            <b/>
            <sz val="9"/>
            <color indexed="81"/>
            <rFont val="Tahoma"/>
            <family val="2"/>
            <charset val="204"/>
          </rPr>
          <t>ввод</t>
        </r>
      </text>
    </comment>
    <comment ref="G22" authorId="0">
      <text>
        <r>
          <rPr>
            <b/>
            <sz val="9"/>
            <color indexed="81"/>
            <rFont val="Tahoma"/>
            <family val="2"/>
            <charset val="204"/>
          </rPr>
          <t>ввод</t>
        </r>
      </text>
    </comment>
    <comment ref="G24" authorId="0">
      <text>
        <r>
          <rPr>
            <b/>
            <sz val="9"/>
            <color indexed="81"/>
            <rFont val="Tahoma"/>
            <family val="2"/>
            <charset val="204"/>
          </rPr>
          <t>ввод</t>
        </r>
      </text>
    </comment>
    <comment ref="G26" authorId="0">
      <text>
        <r>
          <rPr>
            <b/>
            <sz val="9"/>
            <color indexed="81"/>
            <rFont val="Tahoma"/>
            <family val="2"/>
            <charset val="204"/>
          </rPr>
          <t>ввод</t>
        </r>
      </text>
    </comment>
    <comment ref="G29" authorId="0">
      <text>
        <r>
          <rPr>
            <b/>
            <sz val="9"/>
            <color indexed="81"/>
            <rFont val="Tahoma"/>
            <family val="2"/>
            <charset val="204"/>
          </rPr>
          <t>ввод</t>
        </r>
      </text>
    </comment>
    <comment ref="G32" authorId="0">
      <text>
        <r>
          <rPr>
            <b/>
            <sz val="9"/>
            <color indexed="81"/>
            <rFont val="Tahoma"/>
            <family val="2"/>
            <charset val="204"/>
          </rPr>
          <t>ввод</t>
        </r>
      </text>
    </comment>
    <comment ref="G35" authorId="0">
      <text>
        <r>
          <rPr>
            <b/>
            <sz val="9"/>
            <color indexed="81"/>
            <rFont val="Tahoma"/>
            <family val="2"/>
            <charset val="204"/>
          </rPr>
          <t>ввод</t>
        </r>
      </text>
    </comment>
  </commentList>
</comments>
</file>

<file path=xl/sharedStrings.xml><?xml version="1.0" encoding="utf-8"?>
<sst xmlns="http://schemas.openxmlformats.org/spreadsheetml/2006/main" count="960" uniqueCount="261">
  <si>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</si>
  <si>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</si>
  <si>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</si>
  <si>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4</t>
  </si>
  <si>
    <t>5</t>
  </si>
  <si>
    <t>Доходы бюджета - всего</t>
  </si>
  <si>
    <t/>
  </si>
  <si>
    <t xml:space="preserve">     в том числе: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</si>
  <si>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</si>
  <si>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</si>
  <si>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</si>
  <si>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</si>
  <si>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000 1 01 02010 01 0000 110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</si>
  <si>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</si>
  <si>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</si>
  <si>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</si>
  <si>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</si>
  <si>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000 1 06 01030 10 0000 110</t>
  </si>
  <si>
    <t>Земельный налог</t>
  </si>
  <si>
    <t>000 1 06 06000 00 0000 110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</si>
  <si>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</si>
  <si>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</si>
  <si>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</si>
  <si>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</si>
  <si>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</si>
  <si>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</si>
  <si>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</si>
  <si>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</si>
  <si>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000 2 02 01001 10 0000 151</t>
  </si>
  <si>
    <t>Субвенции бюджетам субъектов Российской Федерации и муниципальных образований</t>
  </si>
  <si>
    <t>000 2 02 03000 00 0000 151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</si>
  <si>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</si>
  <si>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</si>
  <si>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000 2 02 03015 10 0000 151</t>
  </si>
  <si>
    <t>Субвенции местным бюджетам на выполнение передаваемых полномочий субъектов Российской Федерации</t>
  </si>
  <si>
    <t>000 2 02 03024 00 0000 151</t>
  </si>
  <si>
    <t>000 2 02 03024 10 0000 151</t>
  </si>
  <si>
    <t>Иные межбюджетные трансферты</t>
  </si>
  <si>
    <t>000 2 02 04000 00 0000 151</t>
  </si>
  <si>
    <t>Прочие межбюджетные трансферты, передаваемые бюджетам</t>
  </si>
  <si>
    <t>000 2 02 04999 00 0000 151</t>
  </si>
  <si>
    <t>000 2 02 04999 10 0000 151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</si>
  <si>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</si>
  <si>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</si>
  <si>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000 1 06 06030 00 0000 110</t>
  </si>
  <si>
    <t>Земельный налог с организаций</t>
  </si>
  <si>
    <t>Земельный налог с физических лиц</t>
  </si>
  <si>
    <t>000 1 06 06040 00 0000 110</t>
  </si>
  <si>
    <t>НАЛОГИ НА ТОВАРЫ (РАБОТЫ, УСЛУГИ), РЕАЛИЗУЕМЫЕ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</si>
  <si>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</si>
  <si>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</si>
  <si>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</si>
  <si>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</si>
  <si>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</si>
  <si>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</si>
  <si>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</si>
  <si>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</si>
  <si>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</si>
  <si>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</si>
  <si>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</si>
  <si>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</si>
  <si>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</si>
  <si>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</si>
  <si>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</si>
  <si>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</si>
  <si>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</si>
  <si>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</si>
  <si>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</si>
  <si>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</si>
  <si>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</si>
  <si>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</si>
  <si>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000 2 18 05010 10 0000 151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</si>
  <si>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</si>
  <si>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</si>
  <si>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</si>
  <si>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</si>
  <si>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</si>
  <si>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</si>
  <si>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</si>
  <si>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</si>
  <si>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сельских поселений</t>
  </si>
  <si>
    <t>000 1 09 04053 10 0000 110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</si>
  <si>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</si>
  <si>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</si>
  <si>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</si>
  <si>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</si>
  <si>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</si>
  <si>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</si>
  <si>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</si>
  <si>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</si>
  <si>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</si>
  <si>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</si>
  <si>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</si>
  <si>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</si>
  <si>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</si>
  <si>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</si>
  <si>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</si>
  <si>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000 2 02 04012 10 0000 151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</si>
  <si>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</si>
  <si>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</si>
  <si>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</si>
  <si>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000 2 07 05030 10 0000 180</t>
  </si>
  <si>
    <t>рублей</t>
  </si>
  <si>
    <t>Код</t>
  </si>
  <si>
    <t>ГРБС</t>
  </si>
  <si>
    <t>РЗ</t>
  </si>
  <si>
    <t>ПР</t>
  </si>
  <si>
    <t>ЦСР</t>
  </si>
  <si>
    <t>ВР</t>
  </si>
  <si>
    <t>6</t>
  </si>
  <si>
    <t>7</t>
  </si>
  <si>
    <t>Администрация Малышевского сельсовета Сузунского района Новосибирской области</t>
  </si>
  <si>
    <t>819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</si>
  <si>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</si>
  <si>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</si>
  <si>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</si>
  <si>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</si>
  <si>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</si>
  <si>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</si>
  <si>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0120200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</si>
  <si>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</si>
  <si>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</si>
  <si>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</si>
  <si>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</si>
  <si>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</si>
  <si>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</si>
  <si>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обеспечение функций  аппарата исполнительного органа</t>
  </si>
  <si>
    <t>0120400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</si>
  <si>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</si>
  <si>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</si>
  <si>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</si>
  <si>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</si>
  <si>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</si>
  <si>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</si>
  <si>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540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</si>
  <si>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</si>
  <si>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</si>
  <si>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</si>
  <si>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</si>
  <si>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Мероприятия, направленные на осуществление полномочий в сфере предупреждения чрезвычайных ситуаций</t>
  </si>
  <si>
    <t>0120421</t>
  </si>
  <si>
    <t>Мероприятия, направленные на осуществление полномочий в сфере градостроительства</t>
  </si>
  <si>
    <t>0120422</t>
  </si>
  <si>
    <t>0120424</t>
  </si>
  <si>
    <t>0120426</t>
  </si>
  <si>
    <t>Мероприятия, направленные на осуществление полномочий в части сбора и обмена информацией в области защиты от чрезвычайных ситуаций и техногенного характера</t>
  </si>
  <si>
    <t>0120428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</si>
  <si>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</si>
  <si>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0507019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</si>
  <si>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</si>
  <si>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</si>
  <si>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Мероприятия, направленные на осуществление полномочий контрольно-счетной комиссии</t>
  </si>
  <si>
    <t>0120625</t>
  </si>
  <si>
    <t>Обеспечение проведения выборов и референдумов</t>
  </si>
  <si>
    <t>07</t>
  </si>
  <si>
    <t>Расходы на проведение выборов в представительные органы власти</t>
  </si>
  <si>
    <t>0120702</t>
  </si>
  <si>
    <t>Другие общегосударственные вопросы</t>
  </si>
  <si>
    <t>13</t>
  </si>
  <si>
    <t>Выполнение других обязательств государства</t>
  </si>
  <si>
    <t>0111303</t>
  </si>
  <si>
    <t>Управление муниципальной собственностью за счет средств дорожного фонда</t>
  </si>
  <si>
    <t>0121301</t>
  </si>
  <si>
    <t>0121305</t>
  </si>
  <si>
    <t>Реализация мероприятий в рамках ведомственной целевой программы "Государственная поддержка развития институтов местного самоуправления в Новосибирской области на 2013-2015 годы"</t>
  </si>
  <si>
    <t>9908652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</si>
  <si>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</si>
  <si>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</si>
  <si>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</si>
  <si>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</si>
  <si>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НАЦИОНАЛЬНАЯ ОБОРОНА</t>
  </si>
  <si>
    <t>Мобилизационная и вневойсковая подготовка</t>
  </si>
  <si>
    <t>03</t>
  </si>
  <si>
    <t>9905118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</si>
  <si>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</si>
  <si>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</si>
  <si>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</si>
  <si>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</si>
  <si>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0310901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</si>
  <si>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</si>
  <si>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</si>
  <si>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0320901</t>
  </si>
  <si>
    <t>НАЦИОНАЛЬНАЯ ЭКОНОМИКА</t>
  </si>
  <si>
    <t>Дорожное хозяйство (дорожные фонды)</t>
  </si>
  <si>
    <t>Содержание автомобильных дорог за счет средств дорожного фонда</t>
  </si>
  <si>
    <t>0420903</t>
  </si>
  <si>
    <t>ЖИЛИЩНО-КОММУНАЛЬНОЕ ХОЗЯЙСТВО</t>
  </si>
  <si>
    <t>05</t>
  </si>
  <si>
    <t>Коммунальное хозяйство</t>
  </si>
  <si>
    <t>Средства передаваемые местными бюджетами из резервного фонда Правительства Новосибирской области</t>
  </si>
  <si>
    <t>0302054</t>
  </si>
  <si>
    <t>Мероприятия в области коммунального хозяйства</t>
  </si>
  <si>
    <t>0520205</t>
  </si>
  <si>
    <t>Субсидии местным бюджетам на реализацию мероприятий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</si>
  <si>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0917043</t>
  </si>
  <si>
    <t>0917089</t>
  </si>
  <si>
    <t>Благоустройство</t>
  </si>
  <si>
    <t>Организация утилизации и переработки бытовых и промышленных отходов</t>
  </si>
  <si>
    <t>0510302</t>
  </si>
  <si>
    <t>Уличное освещение</t>
  </si>
  <si>
    <t>0520301</t>
  </si>
  <si>
    <t>Озеленение</t>
  </si>
  <si>
    <t>0520302</t>
  </si>
  <si>
    <t>Организация и содержание мест захоронения</t>
  </si>
  <si>
    <t>0520303</t>
  </si>
  <si>
    <t>Содержание памятников</t>
  </si>
  <si>
    <t>0520304</t>
  </si>
  <si>
    <t>0520305</t>
  </si>
  <si>
    <t>КУЛЬТУРА, КИНЕМАТОГРАФИЯ</t>
  </si>
  <si>
    <t>08</t>
  </si>
  <si>
    <t>Культура</t>
  </si>
  <si>
    <t>0820123</t>
  </si>
  <si>
    <t>СОЦИАЛЬНАЯ ПОЛИТИКА</t>
  </si>
  <si>
    <t>10</t>
  </si>
  <si>
    <t>Пенсионное обеспечение</t>
  </si>
  <si>
    <t>Доплаты к пенсиям муниципальным служащим</t>
  </si>
  <si>
    <t>1020101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</si>
  <si>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</si>
  <si>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</si>
  <si>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</si>
  <si>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</si>
  <si>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</si>
  <si>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</si>
  <si>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</si>
  <si>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изменение остатков средств</t>
  </si>
  <si>
    <t>увеличение остатков средств, всего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</si>
  <si>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</si>
  <si>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</si>
  <si>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прочих остатков денежных средств бюджетов сельских поселений</t>
  </si>
  <si>
    <t xml:space="preserve">          рублей</t>
  </si>
  <si>
    <t>НАЦИОНАЛЬНАЯ  БЕЗОПАСНОСТЬ И ПРАВООХРАНИТЕЛЬНАЯ ДЕЯТЕЛЬНОСТЬ</t>
  </si>
  <si>
    <t>Итого:</t>
  </si>
  <si>
    <t>Приложение 2</t>
  </si>
  <si>
    <t>Приложение 3</t>
  </si>
  <si>
    <t>Приложение 1</t>
  </si>
  <si>
    <t>Приложение 4</t>
  </si>
  <si>
    <t>к решению сессии Совета депутатов Малышевского сельсовета</t>
  </si>
  <si>
    <t>Сузунского района Новосибирской области</t>
  </si>
  <si>
    <t>от ___________№_____</t>
  </si>
  <si>
    <t>Кассовое исполнение</t>
  </si>
  <si>
    <t>3</t>
  </si>
  <si>
    <t>Исполнение бюджета Малышевского сельсовета Сузунского района Новосибирской области за 2015 год по ведомственной структуре расходов бюджета</t>
  </si>
  <si>
    <t>Исполнение бюджета Малышевского сельсовета Сузунского района Новосибирской области  за 2015 год по разделам, подразделам классификации расходов бюджета</t>
  </si>
  <si>
    <t xml:space="preserve">Исполнение доходной части бюджета Малышевского сельсовета Сузунского района Новосибирской области за 2015 год по кодам классификации доходов бюджета </t>
  </si>
  <si>
    <t>819 01 00 00 00 00 0000 000</t>
  </si>
  <si>
    <t>819 01 05 00 00 00 0000 000</t>
  </si>
  <si>
    <t>819 01 05 02 01 10 0000 510</t>
  </si>
  <si>
    <t>819 01 05 02 01 10 0000 610</t>
  </si>
  <si>
    <t>Исполнение бюджета Малышевского сельсовета Сузунского района Новосибирской области за 2015 год по кодам источников финансирования дефицита бюджета</t>
  </si>
  <si>
    <t>819 01 05 00 00 00 0000 500</t>
  </si>
  <si>
    <t>819 01 05 00 00 00 0000 600</t>
  </si>
  <si>
    <t>Наименование показателя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</si>
  <si>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</si>
  <si>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</si>
  <si>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Обеспечение деятельности финансовых, налоговых и таможенных органов и органов финансового(финансово-бюджетного)надзора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</si>
  <si>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</si>
  <si>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Мероприятия, направленные на осуществление полномочий по исполнению ФЗ от 05.04.2013г. № 44-ФЗ "О контрактной службе в сфере закупок товаров, работ, услуг для обеспечения государственных  и муниципальных нужд"</t>
  </si>
  <si>
    <t>Мероприятия направленные на осуществление полномочий по ведению бухгалтерского учета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</si>
  <si>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</si>
  <si>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</si>
  <si>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Реализация мероприятий программы "Безопасность жилищно-коммунального хозяйства "Государственной программы Новосибирской области "Жилищно-коммунальное хозяйство Новосибирской области в 2015-2020 годах" в части софинансирования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</si>
</sst>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49" fontId="5" fillId="0" borderId="0" xfId="0" applyNumberFormat="1" applyFont="1"/>
    <xf numFmtId="0" fontId="5" fillId="0" borderId="0" xfId="0" applyFont="1"/>
    <xf numFmtId="49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49" fontId="5" fillId="0" borderId="0" xfId="0" applyNumberFormat="1" applyFont="1" applyBorder="1"/>
    <xf numFmtId="49" fontId="5" fillId="0" borderId="0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/>
    </xf>
    <xf numFmtId="49" fontId="6" fillId="0" borderId="1" xfId="0" applyNumberFormat="1" applyFont="1" applyBorder="1"/>
    <xf numFmtId="4" fontId="6" fillId="0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6" fillId="0" borderId="0" xfId="0" applyFont="1" applyBorder="1" applyAlignment="1"/>
    <xf numFmtId="0" fontId="5" fillId="0" borderId="1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49" fontId="3" fillId="0" borderId="0" xfId="0" applyNumberFormat="1" applyFont="1" applyBorder="1"/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Alignment="1"/>
    <xf numFmtId="49" fontId="3" fillId="0" borderId="0" xfId="0" applyNumberFormat="1" applyFont="1" applyBorder="1" applyAlignment="1"/>
    <xf numFmtId="0" fontId="3" fillId="0" borderId="0" xfId="0" applyFont="1" applyAlignment="1">
      <alignment horizontal="right"/>
    </xf>
    <xf numFmtId="0" fontId="5" fillId="0" borderId="3" xfId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 shrinkToFit="1"/>
    </xf>
    <xf numFmtId="49" fontId="3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D58"/>
  <sheetViews>
    <sheetView workbookViewId="0">
      <selection activeCell="E11" sqref="E11"/>
    </sheetView>
  </sheetViews>
  <sheetFormatPr defaultRowHeight="15.6" x14ac:dyDescent="0.3"/>
  <cols>
    <col min="1" max="1" width="26.6640625" style="29" customWidth="1"/>
    <col min="2" max="2" width="62.6640625" style="29" customWidth="1"/>
    <col min="3" max="3" width="13.88671875" style="30" hidden="1" customWidth="1"/>
    <col min="4" max="4" width="12.6640625" style="30" customWidth="1"/>
    <col min="5" max="5" width="10.109375" style="2" customWidth="1"/>
    <col min="6" max="252" width="8.88671875" style="2"/>
    <col min="253" max="253" width="40.88671875" style="2" customWidth="1"/>
    <col min="254" max="254" width="4.33203125" style="2" customWidth="1"/>
    <col min="255" max="255" width="17.88671875" style="2" customWidth="1"/>
    <col min="256" max="258" width="12.6640625" style="2" customWidth="1"/>
    <col min="259" max="260" width="0.5546875" style="2" customWidth="1"/>
    <col min="261" max="261" width="0.6640625" style="2" customWidth="1"/>
    <col min="262" max="508" width="8.88671875" style="2"/>
    <col min="509" max="509" width="40.88671875" style="2" customWidth="1"/>
    <col min="510" max="510" width="4.33203125" style="2" customWidth="1"/>
    <col min="511" max="511" width="17.88671875" style="2" customWidth="1"/>
    <col min="512" max="514" width="12.6640625" style="2" customWidth="1"/>
    <col min="515" max="516" width="0.5546875" style="2" customWidth="1"/>
    <col min="517" max="517" width="0.6640625" style="2" customWidth="1"/>
    <col min="518" max="764" width="8.88671875" style="2"/>
    <col min="765" max="765" width="40.88671875" style="2" customWidth="1"/>
    <col min="766" max="766" width="4.33203125" style="2" customWidth="1"/>
    <col min="767" max="767" width="17.88671875" style="2" customWidth="1"/>
    <col min="768" max="770" width="12.6640625" style="2" customWidth="1"/>
    <col min="771" max="772" width="0.5546875" style="2" customWidth="1"/>
    <col min="773" max="773" width="0.6640625" style="2" customWidth="1"/>
    <col min="774" max="1020" width="8.88671875" style="2"/>
    <col min="1021" max="1021" width="40.88671875" style="2" customWidth="1"/>
    <col min="1022" max="1022" width="4.33203125" style="2" customWidth="1"/>
    <col min="1023" max="1023" width="17.88671875" style="2" customWidth="1"/>
    <col min="1024" max="1026" width="12.6640625" style="2" customWidth="1"/>
    <col min="1027" max="1028" width="0.5546875" style="2" customWidth="1"/>
    <col min="1029" max="1029" width="0.6640625" style="2" customWidth="1"/>
    <col min="1030" max="1276" width="8.88671875" style="2"/>
    <col min="1277" max="1277" width="40.88671875" style="2" customWidth="1"/>
    <col min="1278" max="1278" width="4.33203125" style="2" customWidth="1"/>
    <col min="1279" max="1279" width="17.88671875" style="2" customWidth="1"/>
    <col min="1280" max="1282" width="12.6640625" style="2" customWidth="1"/>
    <col min="1283" max="1284" width="0.5546875" style="2" customWidth="1"/>
    <col min="1285" max="1285" width="0.6640625" style="2" customWidth="1"/>
    <col min="1286" max="1532" width="8.88671875" style="2"/>
    <col min="1533" max="1533" width="40.88671875" style="2" customWidth="1"/>
    <col min="1534" max="1534" width="4.33203125" style="2" customWidth="1"/>
    <col min="1535" max="1535" width="17.88671875" style="2" customWidth="1"/>
    <col min="1536" max="1538" width="12.6640625" style="2" customWidth="1"/>
    <col min="1539" max="1540" width="0.5546875" style="2" customWidth="1"/>
    <col min="1541" max="1541" width="0.6640625" style="2" customWidth="1"/>
    <col min="1542" max="1788" width="8.88671875" style="2"/>
    <col min="1789" max="1789" width="40.88671875" style="2" customWidth="1"/>
    <col min="1790" max="1790" width="4.33203125" style="2" customWidth="1"/>
    <col min="1791" max="1791" width="17.88671875" style="2" customWidth="1"/>
    <col min="1792" max="1794" width="12.6640625" style="2" customWidth="1"/>
    <col min="1795" max="1796" width="0.5546875" style="2" customWidth="1"/>
    <col min="1797" max="1797" width="0.6640625" style="2" customWidth="1"/>
    <col min="1798" max="2044" width="8.88671875" style="2"/>
    <col min="2045" max="2045" width="40.88671875" style="2" customWidth="1"/>
    <col min="2046" max="2046" width="4.33203125" style="2" customWidth="1"/>
    <col min="2047" max="2047" width="17.88671875" style="2" customWidth="1"/>
    <col min="2048" max="2050" width="12.6640625" style="2" customWidth="1"/>
    <col min="2051" max="2052" width="0.5546875" style="2" customWidth="1"/>
    <col min="2053" max="2053" width="0.6640625" style="2" customWidth="1"/>
    <col min="2054" max="2300" width="8.88671875" style="2"/>
    <col min="2301" max="2301" width="40.88671875" style="2" customWidth="1"/>
    <col min="2302" max="2302" width="4.33203125" style="2" customWidth="1"/>
    <col min="2303" max="2303" width="17.88671875" style="2" customWidth="1"/>
    <col min="2304" max="2306" width="12.6640625" style="2" customWidth="1"/>
    <col min="2307" max="2308" width="0.5546875" style="2" customWidth="1"/>
    <col min="2309" max="2309" width="0.6640625" style="2" customWidth="1"/>
    <col min="2310" max="2556" width="8.88671875" style="2"/>
    <col min="2557" max="2557" width="40.88671875" style="2" customWidth="1"/>
    <col min="2558" max="2558" width="4.33203125" style="2" customWidth="1"/>
    <col min="2559" max="2559" width="17.88671875" style="2" customWidth="1"/>
    <col min="2560" max="2562" width="12.6640625" style="2" customWidth="1"/>
    <col min="2563" max="2564" width="0.5546875" style="2" customWidth="1"/>
    <col min="2565" max="2565" width="0.6640625" style="2" customWidth="1"/>
    <col min="2566" max="2812" width="8.88671875" style="2"/>
    <col min="2813" max="2813" width="40.88671875" style="2" customWidth="1"/>
    <col min="2814" max="2814" width="4.33203125" style="2" customWidth="1"/>
    <col min="2815" max="2815" width="17.88671875" style="2" customWidth="1"/>
    <col min="2816" max="2818" width="12.6640625" style="2" customWidth="1"/>
    <col min="2819" max="2820" width="0.5546875" style="2" customWidth="1"/>
    <col min="2821" max="2821" width="0.6640625" style="2" customWidth="1"/>
    <col min="2822" max="3068" width="8.88671875" style="2"/>
    <col min="3069" max="3069" width="40.88671875" style="2" customWidth="1"/>
    <col min="3070" max="3070" width="4.33203125" style="2" customWidth="1"/>
    <col min="3071" max="3071" width="17.88671875" style="2" customWidth="1"/>
    <col min="3072" max="3074" width="12.6640625" style="2" customWidth="1"/>
    <col min="3075" max="3076" width="0.5546875" style="2" customWidth="1"/>
    <col min="3077" max="3077" width="0.6640625" style="2" customWidth="1"/>
    <col min="3078" max="3324" width="8.88671875" style="2"/>
    <col min="3325" max="3325" width="40.88671875" style="2" customWidth="1"/>
    <col min="3326" max="3326" width="4.33203125" style="2" customWidth="1"/>
    <col min="3327" max="3327" width="17.88671875" style="2" customWidth="1"/>
    <col min="3328" max="3330" width="12.6640625" style="2" customWidth="1"/>
    <col min="3331" max="3332" width="0.5546875" style="2" customWidth="1"/>
    <col min="3333" max="3333" width="0.6640625" style="2" customWidth="1"/>
    <col min="3334" max="3580" width="8.88671875" style="2"/>
    <col min="3581" max="3581" width="40.88671875" style="2" customWidth="1"/>
    <col min="3582" max="3582" width="4.33203125" style="2" customWidth="1"/>
    <col min="3583" max="3583" width="17.88671875" style="2" customWidth="1"/>
    <col min="3584" max="3586" width="12.6640625" style="2" customWidth="1"/>
    <col min="3587" max="3588" width="0.5546875" style="2" customWidth="1"/>
    <col min="3589" max="3589" width="0.6640625" style="2" customWidth="1"/>
    <col min="3590" max="3836" width="8.88671875" style="2"/>
    <col min="3837" max="3837" width="40.88671875" style="2" customWidth="1"/>
    <col min="3838" max="3838" width="4.33203125" style="2" customWidth="1"/>
    <col min="3839" max="3839" width="17.88671875" style="2" customWidth="1"/>
    <col min="3840" max="3842" width="12.6640625" style="2" customWidth="1"/>
    <col min="3843" max="3844" width="0.5546875" style="2" customWidth="1"/>
    <col min="3845" max="3845" width="0.6640625" style="2" customWidth="1"/>
    <col min="3846" max="4092" width="8.88671875" style="2"/>
    <col min="4093" max="4093" width="40.88671875" style="2" customWidth="1"/>
    <col min="4094" max="4094" width="4.33203125" style="2" customWidth="1"/>
    <col min="4095" max="4095" width="17.88671875" style="2" customWidth="1"/>
    <col min="4096" max="4098" width="12.6640625" style="2" customWidth="1"/>
    <col min="4099" max="4100" width="0.5546875" style="2" customWidth="1"/>
    <col min="4101" max="4101" width="0.6640625" style="2" customWidth="1"/>
    <col min="4102" max="4348" width="8.88671875" style="2"/>
    <col min="4349" max="4349" width="40.88671875" style="2" customWidth="1"/>
    <col min="4350" max="4350" width="4.33203125" style="2" customWidth="1"/>
    <col min="4351" max="4351" width="17.88671875" style="2" customWidth="1"/>
    <col min="4352" max="4354" width="12.6640625" style="2" customWidth="1"/>
    <col min="4355" max="4356" width="0.5546875" style="2" customWidth="1"/>
    <col min="4357" max="4357" width="0.6640625" style="2" customWidth="1"/>
    <col min="4358" max="4604" width="8.88671875" style="2"/>
    <col min="4605" max="4605" width="40.88671875" style="2" customWidth="1"/>
    <col min="4606" max="4606" width="4.33203125" style="2" customWidth="1"/>
    <col min="4607" max="4607" width="17.88671875" style="2" customWidth="1"/>
    <col min="4608" max="4610" width="12.6640625" style="2" customWidth="1"/>
    <col min="4611" max="4612" width="0.5546875" style="2" customWidth="1"/>
    <col min="4613" max="4613" width="0.6640625" style="2" customWidth="1"/>
    <col min="4614" max="4860" width="8.88671875" style="2"/>
    <col min="4861" max="4861" width="40.88671875" style="2" customWidth="1"/>
    <col min="4862" max="4862" width="4.33203125" style="2" customWidth="1"/>
    <col min="4863" max="4863" width="17.88671875" style="2" customWidth="1"/>
    <col min="4864" max="4866" width="12.6640625" style="2" customWidth="1"/>
    <col min="4867" max="4868" width="0.5546875" style="2" customWidth="1"/>
    <col min="4869" max="4869" width="0.6640625" style="2" customWidth="1"/>
    <col min="4870" max="5116" width="8.88671875" style="2"/>
    <col min="5117" max="5117" width="40.88671875" style="2" customWidth="1"/>
    <col min="5118" max="5118" width="4.33203125" style="2" customWidth="1"/>
    <col min="5119" max="5119" width="17.88671875" style="2" customWidth="1"/>
    <col min="5120" max="5122" width="12.6640625" style="2" customWidth="1"/>
    <col min="5123" max="5124" width="0.5546875" style="2" customWidth="1"/>
    <col min="5125" max="5125" width="0.6640625" style="2" customWidth="1"/>
    <col min="5126" max="5372" width="8.88671875" style="2"/>
    <col min="5373" max="5373" width="40.88671875" style="2" customWidth="1"/>
    <col min="5374" max="5374" width="4.33203125" style="2" customWidth="1"/>
    <col min="5375" max="5375" width="17.88671875" style="2" customWidth="1"/>
    <col min="5376" max="5378" width="12.6640625" style="2" customWidth="1"/>
    <col min="5379" max="5380" width="0.5546875" style="2" customWidth="1"/>
    <col min="5381" max="5381" width="0.6640625" style="2" customWidth="1"/>
    <col min="5382" max="5628" width="8.88671875" style="2"/>
    <col min="5629" max="5629" width="40.88671875" style="2" customWidth="1"/>
    <col min="5630" max="5630" width="4.33203125" style="2" customWidth="1"/>
    <col min="5631" max="5631" width="17.88671875" style="2" customWidth="1"/>
    <col min="5632" max="5634" width="12.6640625" style="2" customWidth="1"/>
    <col min="5635" max="5636" width="0.5546875" style="2" customWidth="1"/>
    <col min="5637" max="5637" width="0.6640625" style="2" customWidth="1"/>
    <col min="5638" max="5884" width="8.88671875" style="2"/>
    <col min="5885" max="5885" width="40.88671875" style="2" customWidth="1"/>
    <col min="5886" max="5886" width="4.33203125" style="2" customWidth="1"/>
    <col min="5887" max="5887" width="17.88671875" style="2" customWidth="1"/>
    <col min="5888" max="5890" width="12.6640625" style="2" customWidth="1"/>
    <col min="5891" max="5892" width="0.5546875" style="2" customWidth="1"/>
    <col min="5893" max="5893" width="0.6640625" style="2" customWidth="1"/>
    <col min="5894" max="6140" width="8.88671875" style="2"/>
    <col min="6141" max="6141" width="40.88671875" style="2" customWidth="1"/>
    <col min="6142" max="6142" width="4.33203125" style="2" customWidth="1"/>
    <col min="6143" max="6143" width="17.88671875" style="2" customWidth="1"/>
    <col min="6144" max="6146" width="12.6640625" style="2" customWidth="1"/>
    <col min="6147" max="6148" width="0.5546875" style="2" customWidth="1"/>
    <col min="6149" max="6149" width="0.6640625" style="2" customWidth="1"/>
    <col min="6150" max="6396" width="8.88671875" style="2"/>
    <col min="6397" max="6397" width="40.88671875" style="2" customWidth="1"/>
    <col min="6398" max="6398" width="4.33203125" style="2" customWidth="1"/>
    <col min="6399" max="6399" width="17.88671875" style="2" customWidth="1"/>
    <col min="6400" max="6402" width="12.6640625" style="2" customWidth="1"/>
    <col min="6403" max="6404" width="0.5546875" style="2" customWidth="1"/>
    <col min="6405" max="6405" width="0.6640625" style="2" customWidth="1"/>
    <col min="6406" max="6652" width="8.88671875" style="2"/>
    <col min="6653" max="6653" width="40.88671875" style="2" customWidth="1"/>
    <col min="6654" max="6654" width="4.33203125" style="2" customWidth="1"/>
    <col min="6655" max="6655" width="17.88671875" style="2" customWidth="1"/>
    <col min="6656" max="6658" width="12.6640625" style="2" customWidth="1"/>
    <col min="6659" max="6660" width="0.5546875" style="2" customWidth="1"/>
    <col min="6661" max="6661" width="0.6640625" style="2" customWidth="1"/>
    <col min="6662" max="6908" width="8.88671875" style="2"/>
    <col min="6909" max="6909" width="40.88671875" style="2" customWidth="1"/>
    <col min="6910" max="6910" width="4.33203125" style="2" customWidth="1"/>
    <col min="6911" max="6911" width="17.88671875" style="2" customWidth="1"/>
    <col min="6912" max="6914" width="12.6640625" style="2" customWidth="1"/>
    <col min="6915" max="6916" width="0.5546875" style="2" customWidth="1"/>
    <col min="6917" max="6917" width="0.6640625" style="2" customWidth="1"/>
    <col min="6918" max="7164" width="8.88671875" style="2"/>
    <col min="7165" max="7165" width="40.88671875" style="2" customWidth="1"/>
    <col min="7166" max="7166" width="4.33203125" style="2" customWidth="1"/>
    <col min="7167" max="7167" width="17.88671875" style="2" customWidth="1"/>
    <col min="7168" max="7170" width="12.6640625" style="2" customWidth="1"/>
    <col min="7171" max="7172" width="0.5546875" style="2" customWidth="1"/>
    <col min="7173" max="7173" width="0.6640625" style="2" customWidth="1"/>
    <col min="7174" max="7420" width="8.88671875" style="2"/>
    <col min="7421" max="7421" width="40.88671875" style="2" customWidth="1"/>
    <col min="7422" max="7422" width="4.33203125" style="2" customWidth="1"/>
    <col min="7423" max="7423" width="17.88671875" style="2" customWidth="1"/>
    <col min="7424" max="7426" width="12.6640625" style="2" customWidth="1"/>
    <col min="7427" max="7428" width="0.5546875" style="2" customWidth="1"/>
    <col min="7429" max="7429" width="0.6640625" style="2" customWidth="1"/>
    <col min="7430" max="7676" width="8.88671875" style="2"/>
    <col min="7677" max="7677" width="40.88671875" style="2" customWidth="1"/>
    <col min="7678" max="7678" width="4.33203125" style="2" customWidth="1"/>
    <col min="7679" max="7679" width="17.88671875" style="2" customWidth="1"/>
    <col min="7680" max="7682" width="12.6640625" style="2" customWidth="1"/>
    <col min="7683" max="7684" width="0.5546875" style="2" customWidth="1"/>
    <col min="7685" max="7685" width="0.6640625" style="2" customWidth="1"/>
    <col min="7686" max="7932" width="8.88671875" style="2"/>
    <col min="7933" max="7933" width="40.88671875" style="2" customWidth="1"/>
    <col min="7934" max="7934" width="4.33203125" style="2" customWidth="1"/>
    <col min="7935" max="7935" width="17.88671875" style="2" customWidth="1"/>
    <col min="7936" max="7938" width="12.6640625" style="2" customWidth="1"/>
    <col min="7939" max="7940" width="0.5546875" style="2" customWidth="1"/>
    <col min="7941" max="7941" width="0.6640625" style="2" customWidth="1"/>
    <col min="7942" max="8188" width="8.88671875" style="2"/>
    <col min="8189" max="8189" width="40.88671875" style="2" customWidth="1"/>
    <col min="8190" max="8190" width="4.33203125" style="2" customWidth="1"/>
    <col min="8191" max="8191" width="17.88671875" style="2" customWidth="1"/>
    <col min="8192" max="8194" width="12.6640625" style="2" customWidth="1"/>
    <col min="8195" max="8196" width="0.5546875" style="2" customWidth="1"/>
    <col min="8197" max="8197" width="0.6640625" style="2" customWidth="1"/>
    <col min="8198" max="8444" width="8.88671875" style="2"/>
    <col min="8445" max="8445" width="40.88671875" style="2" customWidth="1"/>
    <col min="8446" max="8446" width="4.33203125" style="2" customWidth="1"/>
    <col min="8447" max="8447" width="17.88671875" style="2" customWidth="1"/>
    <col min="8448" max="8450" width="12.6640625" style="2" customWidth="1"/>
    <col min="8451" max="8452" width="0.5546875" style="2" customWidth="1"/>
    <col min="8453" max="8453" width="0.6640625" style="2" customWidth="1"/>
    <col min="8454" max="8700" width="8.88671875" style="2"/>
    <col min="8701" max="8701" width="40.88671875" style="2" customWidth="1"/>
    <col min="8702" max="8702" width="4.33203125" style="2" customWidth="1"/>
    <col min="8703" max="8703" width="17.88671875" style="2" customWidth="1"/>
    <col min="8704" max="8706" width="12.6640625" style="2" customWidth="1"/>
    <col min="8707" max="8708" width="0.5546875" style="2" customWidth="1"/>
    <col min="8709" max="8709" width="0.6640625" style="2" customWidth="1"/>
    <col min="8710" max="8956" width="8.88671875" style="2"/>
    <col min="8957" max="8957" width="40.88671875" style="2" customWidth="1"/>
    <col min="8958" max="8958" width="4.33203125" style="2" customWidth="1"/>
    <col min="8959" max="8959" width="17.88671875" style="2" customWidth="1"/>
    <col min="8960" max="8962" width="12.6640625" style="2" customWidth="1"/>
    <col min="8963" max="8964" width="0.5546875" style="2" customWidth="1"/>
    <col min="8965" max="8965" width="0.6640625" style="2" customWidth="1"/>
    <col min="8966" max="9212" width="8.88671875" style="2"/>
    <col min="9213" max="9213" width="40.88671875" style="2" customWidth="1"/>
    <col min="9214" max="9214" width="4.33203125" style="2" customWidth="1"/>
    <col min="9215" max="9215" width="17.88671875" style="2" customWidth="1"/>
    <col min="9216" max="9218" width="12.6640625" style="2" customWidth="1"/>
    <col min="9219" max="9220" width="0.5546875" style="2" customWidth="1"/>
    <col min="9221" max="9221" width="0.6640625" style="2" customWidth="1"/>
    <col min="9222" max="9468" width="8.88671875" style="2"/>
    <col min="9469" max="9469" width="40.88671875" style="2" customWidth="1"/>
    <col min="9470" max="9470" width="4.33203125" style="2" customWidth="1"/>
    <col min="9471" max="9471" width="17.88671875" style="2" customWidth="1"/>
    <col min="9472" max="9474" width="12.6640625" style="2" customWidth="1"/>
    <col min="9475" max="9476" width="0.5546875" style="2" customWidth="1"/>
    <col min="9477" max="9477" width="0.6640625" style="2" customWidth="1"/>
    <col min="9478" max="9724" width="8.88671875" style="2"/>
    <col min="9725" max="9725" width="40.88671875" style="2" customWidth="1"/>
    <col min="9726" max="9726" width="4.33203125" style="2" customWidth="1"/>
    <col min="9727" max="9727" width="17.88671875" style="2" customWidth="1"/>
    <col min="9728" max="9730" width="12.6640625" style="2" customWidth="1"/>
    <col min="9731" max="9732" width="0.5546875" style="2" customWidth="1"/>
    <col min="9733" max="9733" width="0.6640625" style="2" customWidth="1"/>
    <col min="9734" max="9980" width="8.88671875" style="2"/>
    <col min="9981" max="9981" width="40.88671875" style="2" customWidth="1"/>
    <col min="9982" max="9982" width="4.33203125" style="2" customWidth="1"/>
    <col min="9983" max="9983" width="17.88671875" style="2" customWidth="1"/>
    <col min="9984" max="9986" width="12.6640625" style="2" customWidth="1"/>
    <col min="9987" max="9988" width="0.5546875" style="2" customWidth="1"/>
    <col min="9989" max="9989" width="0.6640625" style="2" customWidth="1"/>
    <col min="9990" max="10236" width="8.88671875" style="2"/>
    <col min="10237" max="10237" width="40.88671875" style="2" customWidth="1"/>
    <col min="10238" max="10238" width="4.33203125" style="2" customWidth="1"/>
    <col min="10239" max="10239" width="17.88671875" style="2" customWidth="1"/>
    <col min="10240" max="10242" width="12.6640625" style="2" customWidth="1"/>
    <col min="10243" max="10244" width="0.5546875" style="2" customWidth="1"/>
    <col min="10245" max="10245" width="0.6640625" style="2" customWidth="1"/>
    <col min="10246" max="10492" width="8.88671875" style="2"/>
    <col min="10493" max="10493" width="40.88671875" style="2" customWidth="1"/>
    <col min="10494" max="10494" width="4.33203125" style="2" customWidth="1"/>
    <col min="10495" max="10495" width="17.88671875" style="2" customWidth="1"/>
    <col min="10496" max="10498" width="12.6640625" style="2" customWidth="1"/>
    <col min="10499" max="10500" width="0.5546875" style="2" customWidth="1"/>
    <col min="10501" max="10501" width="0.6640625" style="2" customWidth="1"/>
    <col min="10502" max="10748" width="8.88671875" style="2"/>
    <col min="10749" max="10749" width="40.88671875" style="2" customWidth="1"/>
    <col min="10750" max="10750" width="4.33203125" style="2" customWidth="1"/>
    <col min="10751" max="10751" width="17.88671875" style="2" customWidth="1"/>
    <col min="10752" max="10754" width="12.6640625" style="2" customWidth="1"/>
    <col min="10755" max="10756" width="0.5546875" style="2" customWidth="1"/>
    <col min="10757" max="10757" width="0.6640625" style="2" customWidth="1"/>
    <col min="10758" max="11004" width="8.88671875" style="2"/>
    <col min="11005" max="11005" width="40.88671875" style="2" customWidth="1"/>
    <col min="11006" max="11006" width="4.33203125" style="2" customWidth="1"/>
    <col min="11007" max="11007" width="17.88671875" style="2" customWidth="1"/>
    <col min="11008" max="11010" width="12.6640625" style="2" customWidth="1"/>
    <col min="11011" max="11012" width="0.5546875" style="2" customWidth="1"/>
    <col min="11013" max="11013" width="0.6640625" style="2" customWidth="1"/>
    <col min="11014" max="11260" width="8.88671875" style="2"/>
    <col min="11261" max="11261" width="40.88671875" style="2" customWidth="1"/>
    <col min="11262" max="11262" width="4.33203125" style="2" customWidth="1"/>
    <col min="11263" max="11263" width="17.88671875" style="2" customWidth="1"/>
    <col min="11264" max="11266" width="12.6640625" style="2" customWidth="1"/>
    <col min="11267" max="11268" width="0.5546875" style="2" customWidth="1"/>
    <col min="11269" max="11269" width="0.6640625" style="2" customWidth="1"/>
    <col min="11270" max="11516" width="8.88671875" style="2"/>
    <col min="11517" max="11517" width="40.88671875" style="2" customWidth="1"/>
    <col min="11518" max="11518" width="4.33203125" style="2" customWidth="1"/>
    <col min="11519" max="11519" width="17.88671875" style="2" customWidth="1"/>
    <col min="11520" max="11522" width="12.6640625" style="2" customWidth="1"/>
    <col min="11523" max="11524" width="0.5546875" style="2" customWidth="1"/>
    <col min="11525" max="11525" width="0.6640625" style="2" customWidth="1"/>
    <col min="11526" max="11772" width="8.88671875" style="2"/>
    <col min="11773" max="11773" width="40.88671875" style="2" customWidth="1"/>
    <col min="11774" max="11774" width="4.33203125" style="2" customWidth="1"/>
    <col min="11775" max="11775" width="17.88671875" style="2" customWidth="1"/>
    <col min="11776" max="11778" width="12.6640625" style="2" customWidth="1"/>
    <col min="11779" max="11780" width="0.5546875" style="2" customWidth="1"/>
    <col min="11781" max="11781" width="0.6640625" style="2" customWidth="1"/>
    <col min="11782" max="12028" width="8.88671875" style="2"/>
    <col min="12029" max="12029" width="40.88671875" style="2" customWidth="1"/>
    <col min="12030" max="12030" width="4.33203125" style="2" customWidth="1"/>
    <col min="12031" max="12031" width="17.88671875" style="2" customWidth="1"/>
    <col min="12032" max="12034" width="12.6640625" style="2" customWidth="1"/>
    <col min="12035" max="12036" width="0.5546875" style="2" customWidth="1"/>
    <col min="12037" max="12037" width="0.6640625" style="2" customWidth="1"/>
    <col min="12038" max="12284" width="8.88671875" style="2"/>
    <col min="12285" max="12285" width="40.88671875" style="2" customWidth="1"/>
    <col min="12286" max="12286" width="4.33203125" style="2" customWidth="1"/>
    <col min="12287" max="12287" width="17.88671875" style="2" customWidth="1"/>
    <col min="12288" max="12290" width="12.6640625" style="2" customWidth="1"/>
    <col min="12291" max="12292" width="0.5546875" style="2" customWidth="1"/>
    <col min="12293" max="12293" width="0.6640625" style="2" customWidth="1"/>
    <col min="12294" max="12540" width="8.88671875" style="2"/>
    <col min="12541" max="12541" width="40.88671875" style="2" customWidth="1"/>
    <col min="12542" max="12542" width="4.33203125" style="2" customWidth="1"/>
    <col min="12543" max="12543" width="17.88671875" style="2" customWidth="1"/>
    <col min="12544" max="12546" width="12.6640625" style="2" customWidth="1"/>
    <col min="12547" max="12548" width="0.5546875" style="2" customWidth="1"/>
    <col min="12549" max="12549" width="0.6640625" style="2" customWidth="1"/>
    <col min="12550" max="12796" width="8.88671875" style="2"/>
    <col min="12797" max="12797" width="40.88671875" style="2" customWidth="1"/>
    <col min="12798" max="12798" width="4.33203125" style="2" customWidth="1"/>
    <col min="12799" max="12799" width="17.88671875" style="2" customWidth="1"/>
    <col min="12800" max="12802" width="12.6640625" style="2" customWidth="1"/>
    <col min="12803" max="12804" width="0.5546875" style="2" customWidth="1"/>
    <col min="12805" max="12805" width="0.6640625" style="2" customWidth="1"/>
    <col min="12806" max="13052" width="8.88671875" style="2"/>
    <col min="13053" max="13053" width="40.88671875" style="2" customWidth="1"/>
    <col min="13054" max="13054" width="4.33203125" style="2" customWidth="1"/>
    <col min="13055" max="13055" width="17.88671875" style="2" customWidth="1"/>
    <col min="13056" max="13058" width="12.6640625" style="2" customWidth="1"/>
    <col min="13059" max="13060" width="0.5546875" style="2" customWidth="1"/>
    <col min="13061" max="13061" width="0.6640625" style="2" customWidth="1"/>
    <col min="13062" max="13308" width="8.88671875" style="2"/>
    <col min="13309" max="13309" width="40.88671875" style="2" customWidth="1"/>
    <col min="13310" max="13310" width="4.33203125" style="2" customWidth="1"/>
    <col min="13311" max="13311" width="17.88671875" style="2" customWidth="1"/>
    <col min="13312" max="13314" width="12.6640625" style="2" customWidth="1"/>
    <col min="13315" max="13316" width="0.5546875" style="2" customWidth="1"/>
    <col min="13317" max="13317" width="0.6640625" style="2" customWidth="1"/>
    <col min="13318" max="13564" width="8.88671875" style="2"/>
    <col min="13565" max="13565" width="40.88671875" style="2" customWidth="1"/>
    <col min="13566" max="13566" width="4.33203125" style="2" customWidth="1"/>
    <col min="13567" max="13567" width="17.88671875" style="2" customWidth="1"/>
    <col min="13568" max="13570" width="12.6640625" style="2" customWidth="1"/>
    <col min="13571" max="13572" width="0.5546875" style="2" customWidth="1"/>
    <col min="13573" max="13573" width="0.6640625" style="2" customWidth="1"/>
    <col min="13574" max="13820" width="8.88671875" style="2"/>
    <col min="13821" max="13821" width="40.88671875" style="2" customWidth="1"/>
    <col min="13822" max="13822" width="4.33203125" style="2" customWidth="1"/>
    <col min="13823" max="13823" width="17.88671875" style="2" customWidth="1"/>
    <col min="13824" max="13826" width="12.6640625" style="2" customWidth="1"/>
    <col min="13827" max="13828" width="0.5546875" style="2" customWidth="1"/>
    <col min="13829" max="13829" width="0.6640625" style="2" customWidth="1"/>
    <col min="13830" max="14076" width="8.88671875" style="2"/>
    <col min="14077" max="14077" width="40.88671875" style="2" customWidth="1"/>
    <col min="14078" max="14078" width="4.33203125" style="2" customWidth="1"/>
    <col min="14079" max="14079" width="17.88671875" style="2" customWidth="1"/>
    <col min="14080" max="14082" width="12.6640625" style="2" customWidth="1"/>
    <col min="14083" max="14084" width="0.5546875" style="2" customWidth="1"/>
    <col min="14085" max="14085" width="0.6640625" style="2" customWidth="1"/>
    <col min="14086" max="14332" width="8.88671875" style="2"/>
    <col min="14333" max="14333" width="40.88671875" style="2" customWidth="1"/>
    <col min="14334" max="14334" width="4.33203125" style="2" customWidth="1"/>
    <col min="14335" max="14335" width="17.88671875" style="2" customWidth="1"/>
    <col min="14336" max="14338" width="12.6640625" style="2" customWidth="1"/>
    <col min="14339" max="14340" width="0.5546875" style="2" customWidth="1"/>
    <col min="14341" max="14341" width="0.6640625" style="2" customWidth="1"/>
    <col min="14342" max="14588" width="8.88671875" style="2"/>
    <col min="14589" max="14589" width="40.88671875" style="2" customWidth="1"/>
    <col min="14590" max="14590" width="4.33203125" style="2" customWidth="1"/>
    <col min="14591" max="14591" width="17.88671875" style="2" customWidth="1"/>
    <col min="14592" max="14594" width="12.6640625" style="2" customWidth="1"/>
    <col min="14595" max="14596" width="0.5546875" style="2" customWidth="1"/>
    <col min="14597" max="14597" width="0.6640625" style="2" customWidth="1"/>
    <col min="14598" max="14844" width="8.88671875" style="2"/>
    <col min="14845" max="14845" width="40.88671875" style="2" customWidth="1"/>
    <col min="14846" max="14846" width="4.33203125" style="2" customWidth="1"/>
    <col min="14847" max="14847" width="17.88671875" style="2" customWidth="1"/>
    <col min="14848" max="14850" width="12.6640625" style="2" customWidth="1"/>
    <col min="14851" max="14852" width="0.5546875" style="2" customWidth="1"/>
    <col min="14853" max="14853" width="0.6640625" style="2" customWidth="1"/>
    <col min="14854" max="15100" width="8.88671875" style="2"/>
    <col min="15101" max="15101" width="40.88671875" style="2" customWidth="1"/>
    <col min="15102" max="15102" width="4.33203125" style="2" customWidth="1"/>
    <col min="15103" max="15103" width="17.88671875" style="2" customWidth="1"/>
    <col min="15104" max="15106" width="12.6640625" style="2" customWidth="1"/>
    <col min="15107" max="15108" width="0.5546875" style="2" customWidth="1"/>
    <col min="15109" max="15109" width="0.6640625" style="2" customWidth="1"/>
    <col min="15110" max="15356" width="8.88671875" style="2"/>
    <col min="15357" max="15357" width="40.88671875" style="2" customWidth="1"/>
    <col min="15358" max="15358" width="4.33203125" style="2" customWidth="1"/>
    <col min="15359" max="15359" width="17.88671875" style="2" customWidth="1"/>
    <col min="15360" max="15362" width="12.6640625" style="2" customWidth="1"/>
    <col min="15363" max="15364" width="0.5546875" style="2" customWidth="1"/>
    <col min="15365" max="15365" width="0.6640625" style="2" customWidth="1"/>
    <col min="15366" max="15612" width="8.88671875" style="2"/>
    <col min="15613" max="15613" width="40.88671875" style="2" customWidth="1"/>
    <col min="15614" max="15614" width="4.33203125" style="2" customWidth="1"/>
    <col min="15615" max="15615" width="17.88671875" style="2" customWidth="1"/>
    <col min="15616" max="15618" width="12.6640625" style="2" customWidth="1"/>
    <col min="15619" max="15620" width="0.5546875" style="2" customWidth="1"/>
    <col min="15621" max="15621" width="0.6640625" style="2" customWidth="1"/>
    <col min="15622" max="15868" width="8.88671875" style="2"/>
    <col min="15869" max="15869" width="40.88671875" style="2" customWidth="1"/>
    <col min="15870" max="15870" width="4.33203125" style="2" customWidth="1"/>
    <col min="15871" max="15871" width="17.88671875" style="2" customWidth="1"/>
    <col min="15872" max="15874" width="12.6640625" style="2" customWidth="1"/>
    <col min="15875" max="15876" width="0.5546875" style="2" customWidth="1"/>
    <col min="15877" max="15877" width="0.6640625" style="2" customWidth="1"/>
    <col min="15878" max="16124" width="8.88671875" style="2"/>
    <col min="16125" max="16125" width="40.88671875" style="2" customWidth="1"/>
    <col min="16126" max="16126" width="4.33203125" style="2" customWidth="1"/>
    <col min="16127" max="16127" width="17.88671875" style="2" customWidth="1"/>
    <col min="16128" max="16130" width="12.6640625" style="2" customWidth="1"/>
    <col min="16131" max="16132" width="0.5546875" style="2" customWidth="1"/>
    <col min="16133" max="16133" width="0.6640625" style="2" customWidth="1"/>
    <col min="16134" max="16384" width="8.88671875" style="2"/>
  </cols>
  <sheetData>
    <row r="1" spans="1:4" x14ac:dyDescent="0.3">
      <c r="A1" s="12"/>
      <c r="B1" s="12"/>
      <c r="C1" s="12"/>
      <c r="D1" s="28" t="s">
        <v>234</v>
      </c>
    </row>
    <row r="2" spans="1:4" x14ac:dyDescent="0.3">
      <c r="A2" s="12"/>
      <c r="B2" s="12"/>
      <c r="C2" s="12"/>
      <c r="D2" s="28" t="s">
        <v>236</v>
      </c>
    </row>
    <row r="3" spans="1:4" x14ac:dyDescent="0.3">
      <c r="A3" s="12"/>
      <c r="B3" s="12"/>
      <c r="C3" s="12"/>
      <c r="D3" s="28" t="s">
        <v>237</v>
      </c>
    </row>
    <row r="4" spans="1:4" x14ac:dyDescent="0.3">
      <c r="A4" s="12"/>
      <c r="B4" s="12"/>
      <c r="C4" s="12"/>
      <c r="D4" s="28" t="s">
        <v>238</v>
      </c>
    </row>
    <row r="5" spans="1:4" x14ac:dyDescent="0.3">
      <c r="A5" s="12"/>
      <c r="B5" s="12"/>
      <c r="C5" s="12"/>
      <c r="D5" s="28"/>
    </row>
    <row r="6" spans="1:4" ht="41.4" customHeight="1" x14ac:dyDescent="0.3">
      <c r="A6" s="49" t="s">
        <v>243</v>
      </c>
      <c r="B6" s="49"/>
      <c r="C6" s="49"/>
      <c r="D6" s="49"/>
    </row>
    <row r="7" spans="1:4" x14ac:dyDescent="0.3">
      <c r="A7" s="31"/>
      <c r="B7" s="31"/>
      <c r="C7" s="31"/>
      <c r="D7" s="36" t="s">
        <v>102</v>
      </c>
    </row>
    <row r="8" spans="1:4" ht="62.4" x14ac:dyDescent="0.3">
      <c r="A8" s="32" t="s">
        <v>1</v>
      </c>
      <c r="B8" s="32" t="s">
        <v>0</v>
      </c>
      <c r="C8" s="33" t="s">
        <v>2</v>
      </c>
      <c r="D8" s="33" t="s">
        <v>239</v>
      </c>
    </row>
    <row r="9" spans="1:4" x14ac:dyDescent="0.3">
      <c r="A9" s="32">
        <v>1</v>
      </c>
      <c r="B9" s="32">
        <v>2</v>
      </c>
      <c r="C9" s="33" t="s">
        <v>3</v>
      </c>
      <c r="D9" s="33" t="s">
        <v>240</v>
      </c>
    </row>
    <row r="10" spans="1:4" ht="18" customHeight="1" x14ac:dyDescent="0.3">
      <c r="A10" s="34" t="s">
        <v>9</v>
      </c>
      <c r="B10" s="34" t="s">
        <v>8</v>
      </c>
      <c r="C10" s="35">
        <v>967500</v>
      </c>
      <c r="D10" s="35">
        <f>D11+D14+D20+D28+D32+D36</f>
        <v>1030275.3399999999</v>
      </c>
    </row>
    <row r="11" spans="1:4" ht="15.6" customHeight="1" x14ac:dyDescent="0.3">
      <c r="A11" s="34" t="s">
        <v>11</v>
      </c>
      <c r="B11" s="34" t="s">
        <v>10</v>
      </c>
      <c r="C11" s="35">
        <v>219841</v>
      </c>
      <c r="D11" s="35">
        <f>SUM(D12:D13)</f>
        <v>219772.21</v>
      </c>
    </row>
    <row r="12" spans="1:4" ht="78" x14ac:dyDescent="0.3">
      <c r="A12" s="34" t="s">
        <v>12</v>
      </c>
      <c r="B12" s="34" t="s">
        <v>253</v>
      </c>
      <c r="C12" s="35">
        <v>219841</v>
      </c>
      <c r="D12" s="35">
        <v>219670.61</v>
      </c>
    </row>
    <row r="13" spans="1:4" ht="46.8" x14ac:dyDescent="0.3">
      <c r="A13" s="34" t="s">
        <v>73</v>
      </c>
      <c r="B13" s="34" t="s">
        <v>72</v>
      </c>
      <c r="C13" s="35"/>
      <c r="D13" s="35">
        <v>101.6</v>
      </c>
    </row>
    <row r="14" spans="1:4" ht="33" customHeight="1" x14ac:dyDescent="0.3">
      <c r="A14" s="34" t="s">
        <v>42</v>
      </c>
      <c r="B14" s="34" t="s">
        <v>48</v>
      </c>
      <c r="C14" s="35">
        <v>528400</v>
      </c>
      <c r="D14" s="35">
        <f>D15</f>
        <v>607186.62</v>
      </c>
    </row>
    <row r="15" spans="1:4" ht="31.2" x14ac:dyDescent="0.3">
      <c r="A15" s="34" t="s">
        <v>49</v>
      </c>
      <c r="B15" s="34" t="s">
        <v>43</v>
      </c>
      <c r="C15" s="35">
        <v>528400</v>
      </c>
      <c r="D15" s="35">
        <f>SUM(D16:D19)</f>
        <v>607186.62</v>
      </c>
    </row>
    <row r="16" spans="1:4" ht="78" x14ac:dyDescent="0.3">
      <c r="A16" s="34" t="s">
        <v>51</v>
      </c>
      <c r="B16" s="34" t="s">
        <v>50</v>
      </c>
      <c r="C16" s="35">
        <v>168600</v>
      </c>
      <c r="D16" s="35">
        <v>211666.92</v>
      </c>
    </row>
    <row r="17" spans="1:4" ht="93.6" x14ac:dyDescent="0.3">
      <c r="A17" s="34" t="s">
        <v>52</v>
      </c>
      <c r="B17" s="34" t="s">
        <v>252</v>
      </c>
      <c r="C17" s="35">
        <v>5800</v>
      </c>
      <c r="D17" s="35">
        <v>5734.22</v>
      </c>
    </row>
    <row r="18" spans="1:4" ht="78" x14ac:dyDescent="0.3">
      <c r="A18" s="34" t="s">
        <v>54</v>
      </c>
      <c r="B18" s="34" t="s">
        <v>53</v>
      </c>
      <c r="C18" s="35">
        <v>354000</v>
      </c>
      <c r="D18" s="35">
        <v>417009.37</v>
      </c>
    </row>
    <row r="19" spans="1:4" ht="78" x14ac:dyDescent="0.3">
      <c r="A19" s="34" t="s">
        <v>56</v>
      </c>
      <c r="B19" s="34" t="s">
        <v>55</v>
      </c>
      <c r="C19" s="35"/>
      <c r="D19" s="35">
        <v>-27223.89</v>
      </c>
    </row>
    <row r="20" spans="1:4" ht="17.399999999999999" customHeight="1" x14ac:dyDescent="0.3">
      <c r="A20" s="34" t="s">
        <v>14</v>
      </c>
      <c r="B20" s="34" t="s">
        <v>13</v>
      </c>
      <c r="C20" s="35">
        <v>212105</v>
      </c>
      <c r="D20" s="35">
        <f>D21+D23</f>
        <v>196761.97</v>
      </c>
    </row>
    <row r="21" spans="1:4" ht="18" customHeight="1" x14ac:dyDescent="0.3">
      <c r="A21" s="34" t="s">
        <v>16</v>
      </c>
      <c r="B21" s="34" t="s">
        <v>15</v>
      </c>
      <c r="C21" s="35">
        <v>33900</v>
      </c>
      <c r="D21" s="35">
        <f>D22</f>
        <v>20934.21</v>
      </c>
    </row>
    <row r="22" spans="1:4" ht="46.8" x14ac:dyDescent="0.3">
      <c r="A22" s="34" t="s">
        <v>17</v>
      </c>
      <c r="B22" s="34" t="s">
        <v>57</v>
      </c>
      <c r="C22" s="35">
        <v>33900</v>
      </c>
      <c r="D22" s="35">
        <v>20934.21</v>
      </c>
    </row>
    <row r="23" spans="1:4" ht="15.6" customHeight="1" x14ac:dyDescent="0.3">
      <c r="A23" s="34" t="s">
        <v>19</v>
      </c>
      <c r="B23" s="34" t="s">
        <v>18</v>
      </c>
      <c r="C23" s="35">
        <v>178205</v>
      </c>
      <c r="D23" s="35">
        <f>D24+D26</f>
        <v>175827.76</v>
      </c>
    </row>
    <row r="24" spans="1:4" ht="18.600000000000001" customHeight="1" x14ac:dyDescent="0.3">
      <c r="A24" s="34" t="s">
        <v>44</v>
      </c>
      <c r="B24" s="34" t="s">
        <v>45</v>
      </c>
      <c r="C24" s="35">
        <v>110321</v>
      </c>
      <c r="D24" s="35">
        <f>D25</f>
        <v>107989.24</v>
      </c>
    </row>
    <row r="25" spans="1:4" ht="31.2" x14ac:dyDescent="0.3">
      <c r="A25" s="34" t="s">
        <v>59</v>
      </c>
      <c r="B25" s="34" t="s">
        <v>58</v>
      </c>
      <c r="C25" s="35">
        <v>110321</v>
      </c>
      <c r="D25" s="35">
        <v>107989.24</v>
      </c>
    </row>
    <row r="26" spans="1:4" ht="18.600000000000001" customHeight="1" x14ac:dyDescent="0.3">
      <c r="A26" s="34" t="s">
        <v>47</v>
      </c>
      <c r="B26" s="34" t="s">
        <v>46</v>
      </c>
      <c r="C26" s="35">
        <v>67884</v>
      </c>
      <c r="D26" s="35">
        <f>D27</f>
        <v>67838.52</v>
      </c>
    </row>
    <row r="27" spans="1:4" ht="31.2" x14ac:dyDescent="0.3">
      <c r="A27" s="34" t="s">
        <v>61</v>
      </c>
      <c r="B27" s="34" t="s">
        <v>60</v>
      </c>
      <c r="C27" s="35">
        <v>67884</v>
      </c>
      <c r="D27" s="35">
        <v>67838.52</v>
      </c>
    </row>
    <row r="28" spans="1:4" ht="46.8" x14ac:dyDescent="0.3">
      <c r="A28" s="34" t="s">
        <v>75</v>
      </c>
      <c r="B28" s="34" t="s">
        <v>74</v>
      </c>
      <c r="C28" s="35">
        <v>221</v>
      </c>
      <c r="D28" s="35">
        <f>D29</f>
        <v>221.19</v>
      </c>
    </row>
    <row r="29" spans="1:4" ht="17.399999999999999" customHeight="1" x14ac:dyDescent="0.3">
      <c r="A29" s="34" t="s">
        <v>77</v>
      </c>
      <c r="B29" s="34" t="s">
        <v>76</v>
      </c>
      <c r="C29" s="35">
        <v>221</v>
      </c>
      <c r="D29" s="35">
        <f>D30</f>
        <v>221.19</v>
      </c>
    </row>
    <row r="30" spans="1:4" ht="31.2" x14ac:dyDescent="0.3">
      <c r="A30" s="34" t="s">
        <v>79</v>
      </c>
      <c r="B30" s="34" t="s">
        <v>78</v>
      </c>
      <c r="C30" s="35">
        <v>221</v>
      </c>
      <c r="D30" s="35">
        <f>D31</f>
        <v>221.19</v>
      </c>
    </row>
    <row r="31" spans="1:4" ht="31.2" x14ac:dyDescent="0.3">
      <c r="A31" s="34" t="s">
        <v>81</v>
      </c>
      <c r="B31" s="34" t="s">
        <v>80</v>
      </c>
      <c r="C31" s="35">
        <v>221</v>
      </c>
      <c r="D31" s="35">
        <v>221.19</v>
      </c>
    </row>
    <row r="32" spans="1:4" ht="31.2" x14ac:dyDescent="0.3">
      <c r="A32" s="34" t="s">
        <v>83</v>
      </c>
      <c r="B32" s="34" t="s">
        <v>82</v>
      </c>
      <c r="C32" s="35">
        <v>5333</v>
      </c>
      <c r="D32" s="35">
        <f>D33</f>
        <v>5333.35</v>
      </c>
    </row>
    <row r="33" spans="1:4" ht="17.399999999999999" customHeight="1" x14ac:dyDescent="0.3">
      <c r="A33" s="34" t="s">
        <v>85</v>
      </c>
      <c r="B33" s="34" t="s">
        <v>84</v>
      </c>
      <c r="C33" s="35">
        <v>5333</v>
      </c>
      <c r="D33" s="35">
        <f>D34</f>
        <v>5333.35</v>
      </c>
    </row>
    <row r="34" spans="1:4" ht="17.399999999999999" customHeight="1" x14ac:dyDescent="0.3">
      <c r="A34" s="34" t="s">
        <v>87</v>
      </c>
      <c r="B34" s="34" t="s">
        <v>86</v>
      </c>
      <c r="C34" s="35">
        <v>5333</v>
      </c>
      <c r="D34" s="35">
        <f>D35</f>
        <v>5333.35</v>
      </c>
    </row>
    <row r="35" spans="1:4" ht="31.2" x14ac:dyDescent="0.3">
      <c r="A35" s="34" t="s">
        <v>89</v>
      </c>
      <c r="B35" s="34" t="s">
        <v>88</v>
      </c>
      <c r="C35" s="35">
        <v>5333</v>
      </c>
      <c r="D35" s="35">
        <v>5333.35</v>
      </c>
    </row>
    <row r="36" spans="1:4" ht="15.6" customHeight="1" x14ac:dyDescent="0.3">
      <c r="A36" s="34" t="s">
        <v>91</v>
      </c>
      <c r="B36" s="34" t="s">
        <v>90</v>
      </c>
      <c r="C36" s="35">
        <v>1600</v>
      </c>
      <c r="D36" s="35">
        <f>D37</f>
        <v>1000</v>
      </c>
    </row>
    <row r="37" spans="1:4" ht="62.4" x14ac:dyDescent="0.3">
      <c r="A37" s="34" t="s">
        <v>93</v>
      </c>
      <c r="B37" s="34" t="s">
        <v>92</v>
      </c>
      <c r="C37" s="35">
        <v>1600</v>
      </c>
      <c r="D37" s="35">
        <v>1000</v>
      </c>
    </row>
    <row r="38" spans="1:4" ht="16.2" customHeight="1" x14ac:dyDescent="0.3">
      <c r="A38" s="34" t="s">
        <v>21</v>
      </c>
      <c r="B38" s="34" t="s">
        <v>20</v>
      </c>
      <c r="C38" s="35">
        <v>5338591</v>
      </c>
      <c r="D38" s="35">
        <f>D39+D53+D55</f>
        <v>5398543.5800000001</v>
      </c>
    </row>
    <row r="39" spans="1:4" ht="33.6" customHeight="1" x14ac:dyDescent="0.3">
      <c r="A39" s="34" t="s">
        <v>23</v>
      </c>
      <c r="B39" s="34" t="s">
        <v>22</v>
      </c>
      <c r="C39" s="35">
        <v>4800921</v>
      </c>
      <c r="D39" s="35">
        <f>D40+D43+D48</f>
        <v>4800921</v>
      </c>
    </row>
    <row r="40" spans="1:4" ht="31.2" x14ac:dyDescent="0.3">
      <c r="A40" s="34" t="s">
        <v>25</v>
      </c>
      <c r="B40" s="34" t="s">
        <v>24</v>
      </c>
      <c r="C40" s="35">
        <v>3811100</v>
      </c>
      <c r="D40" s="35">
        <f>D41</f>
        <v>3811100</v>
      </c>
    </row>
    <row r="41" spans="1:4" ht="16.8" customHeight="1" x14ac:dyDescent="0.3">
      <c r="A41" s="34" t="s">
        <v>27</v>
      </c>
      <c r="B41" s="34" t="s">
        <v>26</v>
      </c>
      <c r="C41" s="35">
        <v>3811100</v>
      </c>
      <c r="D41" s="35">
        <f>D42</f>
        <v>3811100</v>
      </c>
    </row>
    <row r="42" spans="1:4" ht="31.2" x14ac:dyDescent="0.3">
      <c r="A42" s="34" t="s">
        <v>28</v>
      </c>
      <c r="B42" s="34" t="s">
        <v>62</v>
      </c>
      <c r="C42" s="35">
        <v>3811100</v>
      </c>
      <c r="D42" s="35">
        <v>3811100</v>
      </c>
    </row>
    <row r="43" spans="1:4" ht="31.2" x14ac:dyDescent="0.3">
      <c r="A43" s="34" t="s">
        <v>30</v>
      </c>
      <c r="B43" s="34" t="s">
        <v>29</v>
      </c>
      <c r="C43" s="35">
        <v>78310</v>
      </c>
      <c r="D43" s="35">
        <f>D44+D46</f>
        <v>78310</v>
      </c>
    </row>
    <row r="44" spans="1:4" ht="33.6" customHeight="1" x14ac:dyDescent="0.3">
      <c r="A44" s="34" t="s">
        <v>32</v>
      </c>
      <c r="B44" s="34" t="s">
        <v>31</v>
      </c>
      <c r="C44" s="35">
        <v>78210</v>
      </c>
      <c r="D44" s="35">
        <f>D45</f>
        <v>78210</v>
      </c>
    </row>
    <row r="45" spans="1:4" ht="46.8" x14ac:dyDescent="0.3">
      <c r="A45" s="34" t="s">
        <v>33</v>
      </c>
      <c r="B45" s="34" t="s">
        <v>63</v>
      </c>
      <c r="C45" s="35">
        <v>78210</v>
      </c>
      <c r="D45" s="35">
        <v>78210</v>
      </c>
    </row>
    <row r="46" spans="1:4" ht="31.2" x14ac:dyDescent="0.3">
      <c r="A46" s="34" t="s">
        <v>35</v>
      </c>
      <c r="B46" s="34" t="s">
        <v>34</v>
      </c>
      <c r="C46" s="35">
        <v>100</v>
      </c>
      <c r="D46" s="35">
        <f>D47</f>
        <v>100</v>
      </c>
    </row>
    <row r="47" spans="1:4" ht="31.2" x14ac:dyDescent="0.3">
      <c r="A47" s="34" t="s">
        <v>36</v>
      </c>
      <c r="B47" s="34" t="s">
        <v>64</v>
      </c>
      <c r="C47" s="35">
        <v>100</v>
      </c>
      <c r="D47" s="35">
        <v>100</v>
      </c>
    </row>
    <row r="48" spans="1:4" ht="16.8" customHeight="1" x14ac:dyDescent="0.3">
      <c r="A48" s="34" t="s">
        <v>38</v>
      </c>
      <c r="B48" s="34" t="s">
        <v>37</v>
      </c>
      <c r="C48" s="35">
        <v>911511</v>
      </c>
      <c r="D48" s="35">
        <f>D49+D51</f>
        <v>911511</v>
      </c>
    </row>
    <row r="49" spans="1:4" ht="49.2" customHeight="1" x14ac:dyDescent="0.3">
      <c r="A49" s="34" t="s">
        <v>95</v>
      </c>
      <c r="B49" s="34" t="s">
        <v>94</v>
      </c>
      <c r="C49" s="35">
        <v>140000</v>
      </c>
      <c r="D49" s="35">
        <f>D50</f>
        <v>140000</v>
      </c>
    </row>
    <row r="50" spans="1:4" ht="62.4" x14ac:dyDescent="0.3">
      <c r="A50" s="34" t="s">
        <v>97</v>
      </c>
      <c r="B50" s="34" t="s">
        <v>96</v>
      </c>
      <c r="C50" s="35">
        <v>140000</v>
      </c>
      <c r="D50" s="35">
        <v>140000</v>
      </c>
    </row>
    <row r="51" spans="1:4" ht="23.4" customHeight="1" x14ac:dyDescent="0.3">
      <c r="A51" s="34" t="s">
        <v>40</v>
      </c>
      <c r="B51" s="34" t="s">
        <v>39</v>
      </c>
      <c r="C51" s="35">
        <v>771511</v>
      </c>
      <c r="D51" s="35">
        <f>D52</f>
        <v>771511</v>
      </c>
    </row>
    <row r="52" spans="1:4" ht="31.2" x14ac:dyDescent="0.3">
      <c r="A52" s="34" t="s">
        <v>41</v>
      </c>
      <c r="B52" s="34" t="s">
        <v>65</v>
      </c>
      <c r="C52" s="35">
        <v>771511</v>
      </c>
      <c r="D52" s="35">
        <v>771511</v>
      </c>
    </row>
    <row r="53" spans="1:4" ht="19.8" customHeight="1" x14ac:dyDescent="0.3">
      <c r="A53" s="34" t="s">
        <v>99</v>
      </c>
      <c r="B53" s="34" t="s">
        <v>98</v>
      </c>
      <c r="C53" s="35">
        <v>537670</v>
      </c>
      <c r="D53" s="35">
        <f>D54</f>
        <v>537670</v>
      </c>
    </row>
    <row r="54" spans="1:4" ht="31.2" x14ac:dyDescent="0.3">
      <c r="A54" s="34" t="s">
        <v>101</v>
      </c>
      <c r="B54" s="34" t="s">
        <v>100</v>
      </c>
      <c r="C54" s="35">
        <v>537670</v>
      </c>
      <c r="D54" s="35">
        <v>537670</v>
      </c>
    </row>
    <row r="55" spans="1:4" ht="93.6" x14ac:dyDescent="0.3">
      <c r="A55" s="34" t="s">
        <v>67</v>
      </c>
      <c r="B55" s="34" t="s">
        <v>66</v>
      </c>
      <c r="C55" s="35"/>
      <c r="D55" s="35">
        <f>D56</f>
        <v>59952.58</v>
      </c>
    </row>
    <row r="56" spans="1:4" ht="78" x14ac:dyDescent="0.3">
      <c r="A56" s="34" t="s">
        <v>69</v>
      </c>
      <c r="B56" s="34" t="s">
        <v>68</v>
      </c>
      <c r="C56" s="35"/>
      <c r="D56" s="35">
        <f>D57</f>
        <v>59952.58</v>
      </c>
    </row>
    <row r="57" spans="1:4" ht="62.4" x14ac:dyDescent="0.3">
      <c r="A57" s="34" t="s">
        <v>71</v>
      </c>
      <c r="B57" s="34" t="s">
        <v>70</v>
      </c>
      <c r="C57" s="35"/>
      <c r="D57" s="35">
        <v>59952.58</v>
      </c>
    </row>
    <row r="58" spans="1:4" x14ac:dyDescent="0.3">
      <c r="A58" s="34" t="s">
        <v>6</v>
      </c>
      <c r="B58" s="34" t="s">
        <v>5</v>
      </c>
      <c r="C58" s="35">
        <v>6306091</v>
      </c>
      <c r="D58" s="35">
        <f>D10+D38</f>
        <v>6428818.9199999999</v>
      </c>
    </row>
  </sheetData>
  <autoFilter ref="A8:D58"/>
  <mergeCells count="1">
    <mergeCell ref="A6:D6"/>
  </mergeCells>
  <pageMargins left="0.7" right="0.7" top="0.75" bottom="0.75" header="0.3" footer="0.3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D30"/>
  <sheetViews>
    <sheetView tabSelected="1" workbookViewId="0">
      <selection activeCell="G26" sqref="G26"/>
    </sheetView>
  </sheetViews>
  <sheetFormatPr defaultRowHeight="15.6" x14ac:dyDescent="0.3"/>
  <cols>
    <col min="1" max="1" width="51.88671875" style="27" customWidth="1"/>
    <col min="2" max="2" width="8.88671875" style="27"/>
    <col min="3" max="3" width="12.44140625" style="27" customWidth="1"/>
    <col min="4" max="4" width="12.88671875" style="27" customWidth="1"/>
    <col min="5" max="16384" width="8.88671875" style="27"/>
  </cols>
  <sheetData>
    <row r="1" spans="1:4" x14ac:dyDescent="0.3">
      <c r="D1" s="1" t="s">
        <v>232</v>
      </c>
    </row>
    <row r="2" spans="1:4" x14ac:dyDescent="0.3">
      <c r="D2" s="28" t="s">
        <v>236</v>
      </c>
    </row>
    <row r="3" spans="1:4" x14ac:dyDescent="0.3">
      <c r="D3" s="28" t="s">
        <v>237</v>
      </c>
    </row>
    <row r="4" spans="1:4" x14ac:dyDescent="0.3">
      <c r="D4" s="28" t="s">
        <v>238</v>
      </c>
    </row>
    <row r="5" spans="1:4" x14ac:dyDescent="0.3">
      <c r="D5" s="1"/>
    </row>
    <row r="6" spans="1:4" ht="55.2" customHeight="1" x14ac:dyDescent="0.3">
      <c r="A6" s="49" t="s">
        <v>242</v>
      </c>
      <c r="B6" s="49"/>
      <c r="C6" s="49"/>
      <c r="D6" s="49"/>
    </row>
    <row r="7" spans="1:4" x14ac:dyDescent="0.3">
      <c r="D7" s="1" t="s">
        <v>229</v>
      </c>
    </row>
    <row r="8" spans="1:4" ht="30.6" customHeight="1" x14ac:dyDescent="0.3">
      <c r="A8" s="50" t="s">
        <v>251</v>
      </c>
      <c r="B8" s="52" t="s">
        <v>103</v>
      </c>
      <c r="C8" s="52"/>
      <c r="D8" s="50" t="s">
        <v>239</v>
      </c>
    </row>
    <row r="9" spans="1:4" x14ac:dyDescent="0.3">
      <c r="A9" s="51"/>
      <c r="B9" s="4" t="s">
        <v>105</v>
      </c>
      <c r="C9" s="4" t="s">
        <v>106</v>
      </c>
      <c r="D9" s="51"/>
    </row>
    <row r="10" spans="1:4" x14ac:dyDescent="0.3">
      <c r="A10" s="4">
        <v>1</v>
      </c>
      <c r="B10" s="4">
        <v>2</v>
      </c>
      <c r="C10" s="4">
        <v>3</v>
      </c>
      <c r="D10" s="4">
        <v>4</v>
      </c>
    </row>
    <row r="11" spans="1:4" x14ac:dyDescent="0.3">
      <c r="A11" s="3" t="s">
        <v>113</v>
      </c>
      <c r="B11" s="8" t="s">
        <v>114</v>
      </c>
      <c r="C11" s="8" t="s">
        <v>115</v>
      </c>
      <c r="D11" s="6">
        <f>SUM(D12:D16)</f>
        <v>2639919</v>
      </c>
    </row>
    <row r="12" spans="1:4" ht="46.8" x14ac:dyDescent="0.3">
      <c r="A12" s="3" t="s">
        <v>116</v>
      </c>
      <c r="B12" s="8" t="s">
        <v>114</v>
      </c>
      <c r="C12" s="8" t="s">
        <v>117</v>
      </c>
      <c r="D12" s="6">
        <v>476364.66</v>
      </c>
    </row>
    <row r="13" spans="1:4" ht="62.4" x14ac:dyDescent="0.3">
      <c r="A13" s="3" t="s">
        <v>124</v>
      </c>
      <c r="B13" s="8" t="s">
        <v>114</v>
      </c>
      <c r="C13" s="8" t="s">
        <v>125</v>
      </c>
      <c r="D13" s="6">
        <v>1436568.4</v>
      </c>
    </row>
    <row r="14" spans="1:4" ht="14.4" customHeight="1" x14ac:dyDescent="0.3">
      <c r="A14" s="3" t="s">
        <v>254</v>
      </c>
      <c r="B14" s="8" t="s">
        <v>114</v>
      </c>
      <c r="C14" s="8" t="s">
        <v>150</v>
      </c>
      <c r="D14" s="6">
        <v>18.940000000000001</v>
      </c>
    </row>
    <row r="15" spans="1:4" x14ac:dyDescent="0.3">
      <c r="A15" s="3" t="s">
        <v>153</v>
      </c>
      <c r="B15" s="8" t="s">
        <v>114</v>
      </c>
      <c r="C15" s="8" t="s">
        <v>154</v>
      </c>
      <c r="D15" s="6">
        <v>56925</v>
      </c>
    </row>
    <row r="16" spans="1:4" x14ac:dyDescent="0.3">
      <c r="A16" s="3" t="s">
        <v>157</v>
      </c>
      <c r="B16" s="8" t="s">
        <v>114</v>
      </c>
      <c r="C16" s="8">
        <v>13</v>
      </c>
      <c r="D16" s="6">
        <v>670042</v>
      </c>
    </row>
    <row r="17" spans="1:4" x14ac:dyDescent="0.3">
      <c r="A17" s="3" t="s">
        <v>170</v>
      </c>
      <c r="B17" s="8" t="s">
        <v>117</v>
      </c>
      <c r="C17" s="8" t="s">
        <v>115</v>
      </c>
      <c r="D17" s="6">
        <f>D18</f>
        <v>78210</v>
      </c>
    </row>
    <row r="18" spans="1:4" x14ac:dyDescent="0.3">
      <c r="A18" s="3" t="s">
        <v>171</v>
      </c>
      <c r="B18" s="8" t="s">
        <v>117</v>
      </c>
      <c r="C18" s="8" t="s">
        <v>172</v>
      </c>
      <c r="D18" s="6">
        <v>78210</v>
      </c>
    </row>
    <row r="19" spans="1:4" ht="31.2" x14ac:dyDescent="0.3">
      <c r="A19" s="3" t="s">
        <v>230</v>
      </c>
      <c r="B19" s="8" t="s">
        <v>172</v>
      </c>
      <c r="C19" s="8" t="s">
        <v>115</v>
      </c>
      <c r="D19" s="6">
        <f>D20</f>
        <v>132000</v>
      </c>
    </row>
    <row r="20" spans="1:4" ht="46.8" x14ac:dyDescent="0.3">
      <c r="A20" s="3" t="s">
        <v>175</v>
      </c>
      <c r="B20" s="8" t="s">
        <v>172</v>
      </c>
      <c r="C20" s="8" t="s">
        <v>176</v>
      </c>
      <c r="D20" s="6">
        <v>132000</v>
      </c>
    </row>
    <row r="21" spans="1:4" x14ac:dyDescent="0.3">
      <c r="A21" s="3" t="s">
        <v>182</v>
      </c>
      <c r="B21" s="8" t="s">
        <v>125</v>
      </c>
      <c r="C21" s="8" t="s">
        <v>115</v>
      </c>
      <c r="D21" s="6">
        <f>D22</f>
        <v>145800</v>
      </c>
    </row>
    <row r="22" spans="1:4" x14ac:dyDescent="0.3">
      <c r="A22" s="3" t="s">
        <v>183</v>
      </c>
      <c r="B22" s="8" t="s">
        <v>125</v>
      </c>
      <c r="C22" s="8" t="s">
        <v>176</v>
      </c>
      <c r="D22" s="6">
        <v>145800</v>
      </c>
    </row>
    <row r="23" spans="1:4" ht="14.4" customHeight="1" x14ac:dyDescent="0.3">
      <c r="A23" s="3" t="s">
        <v>186</v>
      </c>
      <c r="B23" s="8" t="s">
        <v>187</v>
      </c>
      <c r="C23" s="8" t="s">
        <v>115</v>
      </c>
      <c r="D23" s="6">
        <f>SUM(D24:D25)</f>
        <v>1452411.3499999999</v>
      </c>
    </row>
    <row r="24" spans="1:4" x14ac:dyDescent="0.3">
      <c r="A24" s="3" t="s">
        <v>188</v>
      </c>
      <c r="B24" s="8" t="s">
        <v>187</v>
      </c>
      <c r="C24" s="8" t="s">
        <v>117</v>
      </c>
      <c r="D24" s="6">
        <v>1267481.3899999999</v>
      </c>
    </row>
    <row r="25" spans="1:4" x14ac:dyDescent="0.3">
      <c r="A25" s="3" t="s">
        <v>196</v>
      </c>
      <c r="B25" s="8" t="s">
        <v>187</v>
      </c>
      <c r="C25" s="8" t="s">
        <v>172</v>
      </c>
      <c r="D25" s="6">
        <v>184929.96</v>
      </c>
    </row>
    <row r="26" spans="1:4" ht="14.4" customHeight="1" x14ac:dyDescent="0.3">
      <c r="A26" s="3" t="s">
        <v>208</v>
      </c>
      <c r="B26" s="8" t="s">
        <v>209</v>
      </c>
      <c r="C26" s="8" t="s">
        <v>115</v>
      </c>
      <c r="D26" s="6">
        <f>D27</f>
        <v>1700452</v>
      </c>
    </row>
    <row r="27" spans="1:4" ht="14.4" customHeight="1" x14ac:dyDescent="0.3">
      <c r="A27" s="3" t="s">
        <v>210</v>
      </c>
      <c r="B27" s="8" t="s">
        <v>209</v>
      </c>
      <c r="C27" s="8" t="s">
        <v>114</v>
      </c>
      <c r="D27" s="6">
        <v>1700452</v>
      </c>
    </row>
    <row r="28" spans="1:4" x14ac:dyDescent="0.3">
      <c r="A28" s="3" t="s">
        <v>212</v>
      </c>
      <c r="B28" s="8">
        <v>10</v>
      </c>
      <c r="C28" s="8" t="s">
        <v>115</v>
      </c>
      <c r="D28" s="6">
        <f>D29</f>
        <v>65162.22</v>
      </c>
    </row>
    <row r="29" spans="1:4" x14ac:dyDescent="0.3">
      <c r="A29" s="3" t="s">
        <v>214</v>
      </c>
      <c r="B29" s="8">
        <v>10</v>
      </c>
      <c r="C29" s="8" t="s">
        <v>114</v>
      </c>
      <c r="D29" s="6">
        <v>65162.22</v>
      </c>
    </row>
    <row r="30" spans="1:4" x14ac:dyDescent="0.3">
      <c r="A30" s="5" t="s">
        <v>231</v>
      </c>
      <c r="B30" s="9"/>
      <c r="C30" s="9"/>
      <c r="D30" s="7">
        <f>D11+D17+D19+D21+D23+D26+D28</f>
        <v>6213954.5699999994</v>
      </c>
    </row>
  </sheetData>
  <autoFilter ref="A9:D30"/>
  <mergeCells count="4">
    <mergeCell ref="A6:D6"/>
    <mergeCell ref="D8:D9"/>
    <mergeCell ref="A8:A9"/>
    <mergeCell ref="B8:C8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theme="7" tint="0.79998168889431442"/>
  </sheetPr>
  <dimension ref="A1:G135"/>
  <sheetViews>
    <sheetView topLeftCell="A4" workbookViewId="0">
      <selection activeCell="G12" sqref="G12"/>
    </sheetView>
  </sheetViews>
  <sheetFormatPr defaultColWidth="9.109375" defaultRowHeight="15.6" x14ac:dyDescent="0.3"/>
  <cols>
    <col min="1" max="1" width="44.44140625" style="10" customWidth="1"/>
    <col min="2" max="2" width="6" style="10" customWidth="1"/>
    <col min="3" max="3" width="4.44140625" style="10" customWidth="1"/>
    <col min="4" max="4" width="4.77734375" style="11" customWidth="1"/>
    <col min="5" max="5" width="9.88671875" style="11" customWidth="1"/>
    <col min="6" max="6" width="4.88671875" style="11" customWidth="1"/>
    <col min="7" max="7" width="12.88671875" style="11" customWidth="1"/>
    <col min="8" max="256" width="9.109375" style="12"/>
    <col min="257" max="257" width="42.5546875" style="12" customWidth="1"/>
    <col min="258" max="258" width="7.88671875" style="12" customWidth="1"/>
    <col min="259" max="259" width="7.33203125" style="12" customWidth="1"/>
    <col min="260" max="260" width="8" style="12" customWidth="1"/>
    <col min="261" max="261" width="12.6640625" style="12" customWidth="1"/>
    <col min="262" max="262" width="7" style="12" customWidth="1"/>
    <col min="263" max="263" width="12.6640625" style="12" customWidth="1"/>
    <col min="264" max="512" width="9.109375" style="12"/>
    <col min="513" max="513" width="42.5546875" style="12" customWidth="1"/>
    <col min="514" max="514" width="7.88671875" style="12" customWidth="1"/>
    <col min="515" max="515" width="7.33203125" style="12" customWidth="1"/>
    <col min="516" max="516" width="8" style="12" customWidth="1"/>
    <col min="517" max="517" width="12.6640625" style="12" customWidth="1"/>
    <col min="518" max="518" width="7" style="12" customWidth="1"/>
    <col min="519" max="519" width="12.6640625" style="12" customWidth="1"/>
    <col min="520" max="768" width="9.109375" style="12"/>
    <col min="769" max="769" width="42.5546875" style="12" customWidth="1"/>
    <col min="770" max="770" width="7.88671875" style="12" customWidth="1"/>
    <col min="771" max="771" width="7.33203125" style="12" customWidth="1"/>
    <col min="772" max="772" width="8" style="12" customWidth="1"/>
    <col min="773" max="773" width="12.6640625" style="12" customWidth="1"/>
    <col min="774" max="774" width="7" style="12" customWidth="1"/>
    <col min="775" max="775" width="12.6640625" style="12" customWidth="1"/>
    <col min="776" max="1024" width="9.109375" style="12"/>
    <col min="1025" max="1025" width="42.5546875" style="12" customWidth="1"/>
    <col min="1026" max="1026" width="7.88671875" style="12" customWidth="1"/>
    <col min="1027" max="1027" width="7.33203125" style="12" customWidth="1"/>
    <col min="1028" max="1028" width="8" style="12" customWidth="1"/>
    <col min="1029" max="1029" width="12.6640625" style="12" customWidth="1"/>
    <col min="1030" max="1030" width="7" style="12" customWidth="1"/>
    <col min="1031" max="1031" width="12.6640625" style="12" customWidth="1"/>
    <col min="1032" max="1280" width="9.109375" style="12"/>
    <col min="1281" max="1281" width="42.5546875" style="12" customWidth="1"/>
    <col min="1282" max="1282" width="7.88671875" style="12" customWidth="1"/>
    <col min="1283" max="1283" width="7.33203125" style="12" customWidth="1"/>
    <col min="1284" max="1284" width="8" style="12" customWidth="1"/>
    <col min="1285" max="1285" width="12.6640625" style="12" customWidth="1"/>
    <col min="1286" max="1286" width="7" style="12" customWidth="1"/>
    <col min="1287" max="1287" width="12.6640625" style="12" customWidth="1"/>
    <col min="1288" max="1536" width="9.109375" style="12"/>
    <col min="1537" max="1537" width="42.5546875" style="12" customWidth="1"/>
    <col min="1538" max="1538" width="7.88671875" style="12" customWidth="1"/>
    <col min="1539" max="1539" width="7.33203125" style="12" customWidth="1"/>
    <col min="1540" max="1540" width="8" style="12" customWidth="1"/>
    <col min="1541" max="1541" width="12.6640625" style="12" customWidth="1"/>
    <col min="1542" max="1542" width="7" style="12" customWidth="1"/>
    <col min="1543" max="1543" width="12.6640625" style="12" customWidth="1"/>
    <col min="1544" max="1792" width="9.109375" style="12"/>
    <col min="1793" max="1793" width="42.5546875" style="12" customWidth="1"/>
    <col min="1794" max="1794" width="7.88671875" style="12" customWidth="1"/>
    <col min="1795" max="1795" width="7.33203125" style="12" customWidth="1"/>
    <col min="1796" max="1796" width="8" style="12" customWidth="1"/>
    <col min="1797" max="1797" width="12.6640625" style="12" customWidth="1"/>
    <col min="1798" max="1798" width="7" style="12" customWidth="1"/>
    <col min="1799" max="1799" width="12.6640625" style="12" customWidth="1"/>
    <col min="1800" max="2048" width="9.109375" style="12"/>
    <col min="2049" max="2049" width="42.5546875" style="12" customWidth="1"/>
    <col min="2050" max="2050" width="7.88671875" style="12" customWidth="1"/>
    <col min="2051" max="2051" width="7.33203125" style="12" customWidth="1"/>
    <col min="2052" max="2052" width="8" style="12" customWidth="1"/>
    <col min="2053" max="2053" width="12.6640625" style="12" customWidth="1"/>
    <col min="2054" max="2054" width="7" style="12" customWidth="1"/>
    <col min="2055" max="2055" width="12.6640625" style="12" customWidth="1"/>
    <col min="2056" max="2304" width="9.109375" style="12"/>
    <col min="2305" max="2305" width="42.5546875" style="12" customWidth="1"/>
    <col min="2306" max="2306" width="7.88671875" style="12" customWidth="1"/>
    <col min="2307" max="2307" width="7.33203125" style="12" customWidth="1"/>
    <col min="2308" max="2308" width="8" style="12" customWidth="1"/>
    <col min="2309" max="2309" width="12.6640625" style="12" customWidth="1"/>
    <col min="2310" max="2310" width="7" style="12" customWidth="1"/>
    <col min="2311" max="2311" width="12.6640625" style="12" customWidth="1"/>
    <col min="2312" max="2560" width="9.109375" style="12"/>
    <col min="2561" max="2561" width="42.5546875" style="12" customWidth="1"/>
    <col min="2562" max="2562" width="7.88671875" style="12" customWidth="1"/>
    <col min="2563" max="2563" width="7.33203125" style="12" customWidth="1"/>
    <col min="2564" max="2564" width="8" style="12" customWidth="1"/>
    <col min="2565" max="2565" width="12.6640625" style="12" customWidth="1"/>
    <col min="2566" max="2566" width="7" style="12" customWidth="1"/>
    <col min="2567" max="2567" width="12.6640625" style="12" customWidth="1"/>
    <col min="2568" max="2816" width="9.109375" style="12"/>
    <col min="2817" max="2817" width="42.5546875" style="12" customWidth="1"/>
    <col min="2818" max="2818" width="7.88671875" style="12" customWidth="1"/>
    <col min="2819" max="2819" width="7.33203125" style="12" customWidth="1"/>
    <col min="2820" max="2820" width="8" style="12" customWidth="1"/>
    <col min="2821" max="2821" width="12.6640625" style="12" customWidth="1"/>
    <col min="2822" max="2822" width="7" style="12" customWidth="1"/>
    <col min="2823" max="2823" width="12.6640625" style="12" customWidth="1"/>
    <col min="2824" max="3072" width="9.109375" style="12"/>
    <col min="3073" max="3073" width="42.5546875" style="12" customWidth="1"/>
    <col min="3074" max="3074" width="7.88671875" style="12" customWidth="1"/>
    <col min="3075" max="3075" width="7.33203125" style="12" customWidth="1"/>
    <col min="3076" max="3076" width="8" style="12" customWidth="1"/>
    <col min="3077" max="3077" width="12.6640625" style="12" customWidth="1"/>
    <col min="3078" max="3078" width="7" style="12" customWidth="1"/>
    <col min="3079" max="3079" width="12.6640625" style="12" customWidth="1"/>
    <col min="3080" max="3328" width="9.109375" style="12"/>
    <col min="3329" max="3329" width="42.5546875" style="12" customWidth="1"/>
    <col min="3330" max="3330" width="7.88671875" style="12" customWidth="1"/>
    <col min="3331" max="3331" width="7.33203125" style="12" customWidth="1"/>
    <col min="3332" max="3332" width="8" style="12" customWidth="1"/>
    <col min="3333" max="3333" width="12.6640625" style="12" customWidth="1"/>
    <col min="3334" max="3334" width="7" style="12" customWidth="1"/>
    <col min="3335" max="3335" width="12.6640625" style="12" customWidth="1"/>
    <col min="3336" max="3584" width="9.109375" style="12"/>
    <col min="3585" max="3585" width="42.5546875" style="12" customWidth="1"/>
    <col min="3586" max="3586" width="7.88671875" style="12" customWidth="1"/>
    <col min="3587" max="3587" width="7.33203125" style="12" customWidth="1"/>
    <col min="3588" max="3588" width="8" style="12" customWidth="1"/>
    <col min="3589" max="3589" width="12.6640625" style="12" customWidth="1"/>
    <col min="3590" max="3590" width="7" style="12" customWidth="1"/>
    <col min="3591" max="3591" width="12.6640625" style="12" customWidth="1"/>
    <col min="3592" max="3840" width="9.109375" style="12"/>
    <col min="3841" max="3841" width="42.5546875" style="12" customWidth="1"/>
    <col min="3842" max="3842" width="7.88671875" style="12" customWidth="1"/>
    <col min="3843" max="3843" width="7.33203125" style="12" customWidth="1"/>
    <col min="3844" max="3844" width="8" style="12" customWidth="1"/>
    <col min="3845" max="3845" width="12.6640625" style="12" customWidth="1"/>
    <col min="3846" max="3846" width="7" style="12" customWidth="1"/>
    <col min="3847" max="3847" width="12.6640625" style="12" customWidth="1"/>
    <col min="3848" max="4096" width="9.109375" style="12"/>
    <col min="4097" max="4097" width="42.5546875" style="12" customWidth="1"/>
    <col min="4098" max="4098" width="7.88671875" style="12" customWidth="1"/>
    <col min="4099" max="4099" width="7.33203125" style="12" customWidth="1"/>
    <col min="4100" max="4100" width="8" style="12" customWidth="1"/>
    <col min="4101" max="4101" width="12.6640625" style="12" customWidth="1"/>
    <col min="4102" max="4102" width="7" style="12" customWidth="1"/>
    <col min="4103" max="4103" width="12.6640625" style="12" customWidth="1"/>
    <col min="4104" max="4352" width="9.109375" style="12"/>
    <col min="4353" max="4353" width="42.5546875" style="12" customWidth="1"/>
    <col min="4354" max="4354" width="7.88671875" style="12" customWidth="1"/>
    <col min="4355" max="4355" width="7.33203125" style="12" customWidth="1"/>
    <col min="4356" max="4356" width="8" style="12" customWidth="1"/>
    <col min="4357" max="4357" width="12.6640625" style="12" customWidth="1"/>
    <col min="4358" max="4358" width="7" style="12" customWidth="1"/>
    <col min="4359" max="4359" width="12.6640625" style="12" customWidth="1"/>
    <col min="4360" max="4608" width="9.109375" style="12"/>
    <col min="4609" max="4609" width="42.5546875" style="12" customWidth="1"/>
    <col min="4610" max="4610" width="7.88671875" style="12" customWidth="1"/>
    <col min="4611" max="4611" width="7.33203125" style="12" customWidth="1"/>
    <col min="4612" max="4612" width="8" style="12" customWidth="1"/>
    <col min="4613" max="4613" width="12.6640625" style="12" customWidth="1"/>
    <col min="4614" max="4614" width="7" style="12" customWidth="1"/>
    <col min="4615" max="4615" width="12.6640625" style="12" customWidth="1"/>
    <col min="4616" max="4864" width="9.109375" style="12"/>
    <col min="4865" max="4865" width="42.5546875" style="12" customWidth="1"/>
    <col min="4866" max="4866" width="7.88671875" style="12" customWidth="1"/>
    <col min="4867" max="4867" width="7.33203125" style="12" customWidth="1"/>
    <col min="4868" max="4868" width="8" style="12" customWidth="1"/>
    <col min="4869" max="4869" width="12.6640625" style="12" customWidth="1"/>
    <col min="4870" max="4870" width="7" style="12" customWidth="1"/>
    <col min="4871" max="4871" width="12.6640625" style="12" customWidth="1"/>
    <col min="4872" max="5120" width="9.109375" style="12"/>
    <col min="5121" max="5121" width="42.5546875" style="12" customWidth="1"/>
    <col min="5122" max="5122" width="7.88671875" style="12" customWidth="1"/>
    <col min="5123" max="5123" width="7.33203125" style="12" customWidth="1"/>
    <col min="5124" max="5124" width="8" style="12" customWidth="1"/>
    <col min="5125" max="5125" width="12.6640625" style="12" customWidth="1"/>
    <col min="5126" max="5126" width="7" style="12" customWidth="1"/>
    <col min="5127" max="5127" width="12.6640625" style="12" customWidth="1"/>
    <col min="5128" max="5376" width="9.109375" style="12"/>
    <col min="5377" max="5377" width="42.5546875" style="12" customWidth="1"/>
    <col min="5378" max="5378" width="7.88671875" style="12" customWidth="1"/>
    <col min="5379" max="5379" width="7.33203125" style="12" customWidth="1"/>
    <col min="5380" max="5380" width="8" style="12" customWidth="1"/>
    <col min="5381" max="5381" width="12.6640625" style="12" customWidth="1"/>
    <col min="5382" max="5382" width="7" style="12" customWidth="1"/>
    <col min="5383" max="5383" width="12.6640625" style="12" customWidth="1"/>
    <col min="5384" max="5632" width="9.109375" style="12"/>
    <col min="5633" max="5633" width="42.5546875" style="12" customWidth="1"/>
    <col min="5634" max="5634" width="7.88671875" style="12" customWidth="1"/>
    <col min="5635" max="5635" width="7.33203125" style="12" customWidth="1"/>
    <col min="5636" max="5636" width="8" style="12" customWidth="1"/>
    <col min="5637" max="5637" width="12.6640625" style="12" customWidth="1"/>
    <col min="5638" max="5638" width="7" style="12" customWidth="1"/>
    <col min="5639" max="5639" width="12.6640625" style="12" customWidth="1"/>
    <col min="5640" max="5888" width="9.109375" style="12"/>
    <col min="5889" max="5889" width="42.5546875" style="12" customWidth="1"/>
    <col min="5890" max="5890" width="7.88671875" style="12" customWidth="1"/>
    <col min="5891" max="5891" width="7.33203125" style="12" customWidth="1"/>
    <col min="5892" max="5892" width="8" style="12" customWidth="1"/>
    <col min="5893" max="5893" width="12.6640625" style="12" customWidth="1"/>
    <col min="5894" max="5894" width="7" style="12" customWidth="1"/>
    <col min="5895" max="5895" width="12.6640625" style="12" customWidth="1"/>
    <col min="5896" max="6144" width="9.109375" style="12"/>
    <col min="6145" max="6145" width="42.5546875" style="12" customWidth="1"/>
    <col min="6146" max="6146" width="7.88671875" style="12" customWidth="1"/>
    <col min="6147" max="6147" width="7.33203125" style="12" customWidth="1"/>
    <col min="6148" max="6148" width="8" style="12" customWidth="1"/>
    <col min="6149" max="6149" width="12.6640625" style="12" customWidth="1"/>
    <col min="6150" max="6150" width="7" style="12" customWidth="1"/>
    <col min="6151" max="6151" width="12.6640625" style="12" customWidth="1"/>
    <col min="6152" max="6400" width="9.109375" style="12"/>
    <col min="6401" max="6401" width="42.5546875" style="12" customWidth="1"/>
    <col min="6402" max="6402" width="7.88671875" style="12" customWidth="1"/>
    <col min="6403" max="6403" width="7.33203125" style="12" customWidth="1"/>
    <col min="6404" max="6404" width="8" style="12" customWidth="1"/>
    <col min="6405" max="6405" width="12.6640625" style="12" customWidth="1"/>
    <col min="6406" max="6406" width="7" style="12" customWidth="1"/>
    <col min="6407" max="6407" width="12.6640625" style="12" customWidth="1"/>
    <col min="6408" max="6656" width="9.109375" style="12"/>
    <col min="6657" max="6657" width="42.5546875" style="12" customWidth="1"/>
    <col min="6658" max="6658" width="7.88671875" style="12" customWidth="1"/>
    <col min="6659" max="6659" width="7.33203125" style="12" customWidth="1"/>
    <col min="6660" max="6660" width="8" style="12" customWidth="1"/>
    <col min="6661" max="6661" width="12.6640625" style="12" customWidth="1"/>
    <col min="6662" max="6662" width="7" style="12" customWidth="1"/>
    <col min="6663" max="6663" width="12.6640625" style="12" customWidth="1"/>
    <col min="6664" max="6912" width="9.109375" style="12"/>
    <col min="6913" max="6913" width="42.5546875" style="12" customWidth="1"/>
    <col min="6914" max="6914" width="7.88671875" style="12" customWidth="1"/>
    <col min="6915" max="6915" width="7.33203125" style="12" customWidth="1"/>
    <col min="6916" max="6916" width="8" style="12" customWidth="1"/>
    <col min="6917" max="6917" width="12.6640625" style="12" customWidth="1"/>
    <col min="6918" max="6918" width="7" style="12" customWidth="1"/>
    <col min="6919" max="6919" width="12.6640625" style="12" customWidth="1"/>
    <col min="6920" max="7168" width="9.109375" style="12"/>
    <col min="7169" max="7169" width="42.5546875" style="12" customWidth="1"/>
    <col min="7170" max="7170" width="7.88671875" style="12" customWidth="1"/>
    <col min="7171" max="7171" width="7.33203125" style="12" customWidth="1"/>
    <col min="7172" max="7172" width="8" style="12" customWidth="1"/>
    <col min="7173" max="7173" width="12.6640625" style="12" customWidth="1"/>
    <col min="7174" max="7174" width="7" style="12" customWidth="1"/>
    <col min="7175" max="7175" width="12.6640625" style="12" customWidth="1"/>
    <col min="7176" max="7424" width="9.109375" style="12"/>
    <col min="7425" max="7425" width="42.5546875" style="12" customWidth="1"/>
    <col min="7426" max="7426" width="7.88671875" style="12" customWidth="1"/>
    <col min="7427" max="7427" width="7.33203125" style="12" customWidth="1"/>
    <col min="7428" max="7428" width="8" style="12" customWidth="1"/>
    <col min="7429" max="7429" width="12.6640625" style="12" customWidth="1"/>
    <col min="7430" max="7430" width="7" style="12" customWidth="1"/>
    <col min="7431" max="7431" width="12.6640625" style="12" customWidth="1"/>
    <col min="7432" max="7680" width="9.109375" style="12"/>
    <col min="7681" max="7681" width="42.5546875" style="12" customWidth="1"/>
    <col min="7682" max="7682" width="7.88671875" style="12" customWidth="1"/>
    <col min="7683" max="7683" width="7.33203125" style="12" customWidth="1"/>
    <col min="7684" max="7684" width="8" style="12" customWidth="1"/>
    <col min="7685" max="7685" width="12.6640625" style="12" customWidth="1"/>
    <col min="7686" max="7686" width="7" style="12" customWidth="1"/>
    <col min="7687" max="7687" width="12.6640625" style="12" customWidth="1"/>
    <col min="7688" max="7936" width="9.109375" style="12"/>
    <col min="7937" max="7937" width="42.5546875" style="12" customWidth="1"/>
    <col min="7938" max="7938" width="7.88671875" style="12" customWidth="1"/>
    <col min="7939" max="7939" width="7.33203125" style="12" customWidth="1"/>
    <col min="7940" max="7940" width="8" style="12" customWidth="1"/>
    <col min="7941" max="7941" width="12.6640625" style="12" customWidth="1"/>
    <col min="7942" max="7942" width="7" style="12" customWidth="1"/>
    <col min="7943" max="7943" width="12.6640625" style="12" customWidth="1"/>
    <col min="7944" max="8192" width="9.109375" style="12"/>
    <col min="8193" max="8193" width="42.5546875" style="12" customWidth="1"/>
    <col min="8194" max="8194" width="7.88671875" style="12" customWidth="1"/>
    <col min="8195" max="8195" width="7.33203125" style="12" customWidth="1"/>
    <col min="8196" max="8196" width="8" style="12" customWidth="1"/>
    <col min="8197" max="8197" width="12.6640625" style="12" customWidth="1"/>
    <col min="8198" max="8198" width="7" style="12" customWidth="1"/>
    <col min="8199" max="8199" width="12.6640625" style="12" customWidth="1"/>
    <col min="8200" max="8448" width="9.109375" style="12"/>
    <col min="8449" max="8449" width="42.5546875" style="12" customWidth="1"/>
    <col min="8450" max="8450" width="7.88671875" style="12" customWidth="1"/>
    <col min="8451" max="8451" width="7.33203125" style="12" customWidth="1"/>
    <col min="8452" max="8452" width="8" style="12" customWidth="1"/>
    <col min="8453" max="8453" width="12.6640625" style="12" customWidth="1"/>
    <col min="8454" max="8454" width="7" style="12" customWidth="1"/>
    <col min="8455" max="8455" width="12.6640625" style="12" customWidth="1"/>
    <col min="8456" max="8704" width="9.109375" style="12"/>
    <col min="8705" max="8705" width="42.5546875" style="12" customWidth="1"/>
    <col min="8706" max="8706" width="7.88671875" style="12" customWidth="1"/>
    <col min="8707" max="8707" width="7.33203125" style="12" customWidth="1"/>
    <col min="8708" max="8708" width="8" style="12" customWidth="1"/>
    <col min="8709" max="8709" width="12.6640625" style="12" customWidth="1"/>
    <col min="8710" max="8710" width="7" style="12" customWidth="1"/>
    <col min="8711" max="8711" width="12.6640625" style="12" customWidth="1"/>
    <col min="8712" max="8960" width="9.109375" style="12"/>
    <col min="8961" max="8961" width="42.5546875" style="12" customWidth="1"/>
    <col min="8962" max="8962" width="7.88671875" style="12" customWidth="1"/>
    <col min="8963" max="8963" width="7.33203125" style="12" customWidth="1"/>
    <col min="8964" max="8964" width="8" style="12" customWidth="1"/>
    <col min="8965" max="8965" width="12.6640625" style="12" customWidth="1"/>
    <col min="8966" max="8966" width="7" style="12" customWidth="1"/>
    <col min="8967" max="8967" width="12.6640625" style="12" customWidth="1"/>
    <col min="8968" max="9216" width="9.109375" style="12"/>
    <col min="9217" max="9217" width="42.5546875" style="12" customWidth="1"/>
    <col min="9218" max="9218" width="7.88671875" style="12" customWidth="1"/>
    <col min="9219" max="9219" width="7.33203125" style="12" customWidth="1"/>
    <col min="9220" max="9220" width="8" style="12" customWidth="1"/>
    <col min="9221" max="9221" width="12.6640625" style="12" customWidth="1"/>
    <col min="9222" max="9222" width="7" style="12" customWidth="1"/>
    <col min="9223" max="9223" width="12.6640625" style="12" customWidth="1"/>
    <col min="9224" max="9472" width="9.109375" style="12"/>
    <col min="9473" max="9473" width="42.5546875" style="12" customWidth="1"/>
    <col min="9474" max="9474" width="7.88671875" style="12" customWidth="1"/>
    <col min="9475" max="9475" width="7.33203125" style="12" customWidth="1"/>
    <col min="9476" max="9476" width="8" style="12" customWidth="1"/>
    <col min="9477" max="9477" width="12.6640625" style="12" customWidth="1"/>
    <col min="9478" max="9478" width="7" style="12" customWidth="1"/>
    <col min="9479" max="9479" width="12.6640625" style="12" customWidth="1"/>
    <col min="9480" max="9728" width="9.109375" style="12"/>
    <col min="9729" max="9729" width="42.5546875" style="12" customWidth="1"/>
    <col min="9730" max="9730" width="7.88671875" style="12" customWidth="1"/>
    <col min="9731" max="9731" width="7.33203125" style="12" customWidth="1"/>
    <col min="9732" max="9732" width="8" style="12" customWidth="1"/>
    <col min="9733" max="9733" width="12.6640625" style="12" customWidth="1"/>
    <col min="9734" max="9734" width="7" style="12" customWidth="1"/>
    <col min="9735" max="9735" width="12.6640625" style="12" customWidth="1"/>
    <col min="9736" max="9984" width="9.109375" style="12"/>
    <col min="9985" max="9985" width="42.5546875" style="12" customWidth="1"/>
    <col min="9986" max="9986" width="7.88671875" style="12" customWidth="1"/>
    <col min="9987" max="9987" width="7.33203125" style="12" customWidth="1"/>
    <col min="9988" max="9988" width="8" style="12" customWidth="1"/>
    <col min="9989" max="9989" width="12.6640625" style="12" customWidth="1"/>
    <col min="9990" max="9990" width="7" style="12" customWidth="1"/>
    <col min="9991" max="9991" width="12.6640625" style="12" customWidth="1"/>
    <col min="9992" max="10240" width="9.109375" style="12"/>
    <col min="10241" max="10241" width="42.5546875" style="12" customWidth="1"/>
    <col min="10242" max="10242" width="7.88671875" style="12" customWidth="1"/>
    <col min="10243" max="10243" width="7.33203125" style="12" customWidth="1"/>
    <col min="10244" max="10244" width="8" style="12" customWidth="1"/>
    <col min="10245" max="10245" width="12.6640625" style="12" customWidth="1"/>
    <col min="10246" max="10246" width="7" style="12" customWidth="1"/>
    <col min="10247" max="10247" width="12.6640625" style="12" customWidth="1"/>
    <col min="10248" max="10496" width="9.109375" style="12"/>
    <col min="10497" max="10497" width="42.5546875" style="12" customWidth="1"/>
    <col min="10498" max="10498" width="7.88671875" style="12" customWidth="1"/>
    <col min="10499" max="10499" width="7.33203125" style="12" customWidth="1"/>
    <col min="10500" max="10500" width="8" style="12" customWidth="1"/>
    <col min="10501" max="10501" width="12.6640625" style="12" customWidth="1"/>
    <col min="10502" max="10502" width="7" style="12" customWidth="1"/>
    <col min="10503" max="10503" width="12.6640625" style="12" customWidth="1"/>
    <col min="10504" max="10752" width="9.109375" style="12"/>
    <col min="10753" max="10753" width="42.5546875" style="12" customWidth="1"/>
    <col min="10754" max="10754" width="7.88671875" style="12" customWidth="1"/>
    <col min="10755" max="10755" width="7.33203125" style="12" customWidth="1"/>
    <col min="10756" max="10756" width="8" style="12" customWidth="1"/>
    <col min="10757" max="10757" width="12.6640625" style="12" customWidth="1"/>
    <col min="10758" max="10758" width="7" style="12" customWidth="1"/>
    <col min="10759" max="10759" width="12.6640625" style="12" customWidth="1"/>
    <col min="10760" max="11008" width="9.109375" style="12"/>
    <col min="11009" max="11009" width="42.5546875" style="12" customWidth="1"/>
    <col min="11010" max="11010" width="7.88671875" style="12" customWidth="1"/>
    <col min="11011" max="11011" width="7.33203125" style="12" customWidth="1"/>
    <col min="11012" max="11012" width="8" style="12" customWidth="1"/>
    <col min="11013" max="11013" width="12.6640625" style="12" customWidth="1"/>
    <col min="11014" max="11014" width="7" style="12" customWidth="1"/>
    <col min="11015" max="11015" width="12.6640625" style="12" customWidth="1"/>
    <col min="11016" max="11264" width="9.109375" style="12"/>
    <col min="11265" max="11265" width="42.5546875" style="12" customWidth="1"/>
    <col min="11266" max="11266" width="7.88671875" style="12" customWidth="1"/>
    <col min="11267" max="11267" width="7.33203125" style="12" customWidth="1"/>
    <col min="11268" max="11268" width="8" style="12" customWidth="1"/>
    <col min="11269" max="11269" width="12.6640625" style="12" customWidth="1"/>
    <col min="11270" max="11270" width="7" style="12" customWidth="1"/>
    <col min="11271" max="11271" width="12.6640625" style="12" customWidth="1"/>
    <col min="11272" max="11520" width="9.109375" style="12"/>
    <col min="11521" max="11521" width="42.5546875" style="12" customWidth="1"/>
    <col min="11522" max="11522" width="7.88671875" style="12" customWidth="1"/>
    <col min="11523" max="11523" width="7.33203125" style="12" customWidth="1"/>
    <col min="11524" max="11524" width="8" style="12" customWidth="1"/>
    <col min="11525" max="11525" width="12.6640625" style="12" customWidth="1"/>
    <col min="11526" max="11526" width="7" style="12" customWidth="1"/>
    <col min="11527" max="11527" width="12.6640625" style="12" customWidth="1"/>
    <col min="11528" max="11776" width="9.109375" style="12"/>
    <col min="11777" max="11777" width="42.5546875" style="12" customWidth="1"/>
    <col min="11778" max="11778" width="7.88671875" style="12" customWidth="1"/>
    <col min="11779" max="11779" width="7.33203125" style="12" customWidth="1"/>
    <col min="11780" max="11780" width="8" style="12" customWidth="1"/>
    <col min="11781" max="11781" width="12.6640625" style="12" customWidth="1"/>
    <col min="11782" max="11782" width="7" style="12" customWidth="1"/>
    <col min="11783" max="11783" width="12.6640625" style="12" customWidth="1"/>
    <col min="11784" max="12032" width="9.109375" style="12"/>
    <col min="12033" max="12033" width="42.5546875" style="12" customWidth="1"/>
    <col min="12034" max="12034" width="7.88671875" style="12" customWidth="1"/>
    <col min="12035" max="12035" width="7.33203125" style="12" customWidth="1"/>
    <col min="12036" max="12036" width="8" style="12" customWidth="1"/>
    <col min="12037" max="12037" width="12.6640625" style="12" customWidth="1"/>
    <col min="12038" max="12038" width="7" style="12" customWidth="1"/>
    <col min="12039" max="12039" width="12.6640625" style="12" customWidth="1"/>
    <col min="12040" max="12288" width="9.109375" style="12"/>
    <col min="12289" max="12289" width="42.5546875" style="12" customWidth="1"/>
    <col min="12290" max="12290" width="7.88671875" style="12" customWidth="1"/>
    <col min="12291" max="12291" width="7.33203125" style="12" customWidth="1"/>
    <col min="12292" max="12292" width="8" style="12" customWidth="1"/>
    <col min="12293" max="12293" width="12.6640625" style="12" customWidth="1"/>
    <col min="12294" max="12294" width="7" style="12" customWidth="1"/>
    <col min="12295" max="12295" width="12.6640625" style="12" customWidth="1"/>
    <col min="12296" max="12544" width="9.109375" style="12"/>
    <col min="12545" max="12545" width="42.5546875" style="12" customWidth="1"/>
    <col min="12546" max="12546" width="7.88671875" style="12" customWidth="1"/>
    <col min="12547" max="12547" width="7.33203125" style="12" customWidth="1"/>
    <col min="12548" max="12548" width="8" style="12" customWidth="1"/>
    <col min="12549" max="12549" width="12.6640625" style="12" customWidth="1"/>
    <col min="12550" max="12550" width="7" style="12" customWidth="1"/>
    <col min="12551" max="12551" width="12.6640625" style="12" customWidth="1"/>
    <col min="12552" max="12800" width="9.109375" style="12"/>
    <col min="12801" max="12801" width="42.5546875" style="12" customWidth="1"/>
    <col min="12802" max="12802" width="7.88671875" style="12" customWidth="1"/>
    <col min="12803" max="12803" width="7.33203125" style="12" customWidth="1"/>
    <col min="12804" max="12804" width="8" style="12" customWidth="1"/>
    <col min="12805" max="12805" width="12.6640625" style="12" customWidth="1"/>
    <col min="12806" max="12806" width="7" style="12" customWidth="1"/>
    <col min="12807" max="12807" width="12.6640625" style="12" customWidth="1"/>
    <col min="12808" max="13056" width="9.109375" style="12"/>
    <col min="13057" max="13057" width="42.5546875" style="12" customWidth="1"/>
    <col min="13058" max="13058" width="7.88671875" style="12" customWidth="1"/>
    <col min="13059" max="13059" width="7.33203125" style="12" customWidth="1"/>
    <col min="13060" max="13060" width="8" style="12" customWidth="1"/>
    <col min="13061" max="13061" width="12.6640625" style="12" customWidth="1"/>
    <col min="13062" max="13062" width="7" style="12" customWidth="1"/>
    <col min="13063" max="13063" width="12.6640625" style="12" customWidth="1"/>
    <col min="13064" max="13312" width="9.109375" style="12"/>
    <col min="13313" max="13313" width="42.5546875" style="12" customWidth="1"/>
    <col min="13314" max="13314" width="7.88671875" style="12" customWidth="1"/>
    <col min="13315" max="13315" width="7.33203125" style="12" customWidth="1"/>
    <col min="13316" max="13316" width="8" style="12" customWidth="1"/>
    <col min="13317" max="13317" width="12.6640625" style="12" customWidth="1"/>
    <col min="13318" max="13318" width="7" style="12" customWidth="1"/>
    <col min="13319" max="13319" width="12.6640625" style="12" customWidth="1"/>
    <col min="13320" max="13568" width="9.109375" style="12"/>
    <col min="13569" max="13569" width="42.5546875" style="12" customWidth="1"/>
    <col min="13570" max="13570" width="7.88671875" style="12" customWidth="1"/>
    <col min="13571" max="13571" width="7.33203125" style="12" customWidth="1"/>
    <col min="13572" max="13572" width="8" style="12" customWidth="1"/>
    <col min="13573" max="13573" width="12.6640625" style="12" customWidth="1"/>
    <col min="13574" max="13574" width="7" style="12" customWidth="1"/>
    <col min="13575" max="13575" width="12.6640625" style="12" customWidth="1"/>
    <col min="13576" max="13824" width="9.109375" style="12"/>
    <col min="13825" max="13825" width="42.5546875" style="12" customWidth="1"/>
    <col min="13826" max="13826" width="7.88671875" style="12" customWidth="1"/>
    <col min="13827" max="13827" width="7.33203125" style="12" customWidth="1"/>
    <col min="13828" max="13828" width="8" style="12" customWidth="1"/>
    <col min="13829" max="13829" width="12.6640625" style="12" customWidth="1"/>
    <col min="13830" max="13830" width="7" style="12" customWidth="1"/>
    <col min="13831" max="13831" width="12.6640625" style="12" customWidth="1"/>
    <col min="13832" max="14080" width="9.109375" style="12"/>
    <col min="14081" max="14081" width="42.5546875" style="12" customWidth="1"/>
    <col min="14082" max="14082" width="7.88671875" style="12" customWidth="1"/>
    <col min="14083" max="14083" width="7.33203125" style="12" customWidth="1"/>
    <col min="14084" max="14084" width="8" style="12" customWidth="1"/>
    <col min="14085" max="14085" width="12.6640625" style="12" customWidth="1"/>
    <col min="14086" max="14086" width="7" style="12" customWidth="1"/>
    <col min="14087" max="14087" width="12.6640625" style="12" customWidth="1"/>
    <col min="14088" max="14336" width="9.109375" style="12"/>
    <col min="14337" max="14337" width="42.5546875" style="12" customWidth="1"/>
    <col min="14338" max="14338" width="7.88671875" style="12" customWidth="1"/>
    <col min="14339" max="14339" width="7.33203125" style="12" customWidth="1"/>
    <col min="14340" max="14340" width="8" style="12" customWidth="1"/>
    <col min="14341" max="14341" width="12.6640625" style="12" customWidth="1"/>
    <col min="14342" max="14342" width="7" style="12" customWidth="1"/>
    <col min="14343" max="14343" width="12.6640625" style="12" customWidth="1"/>
    <col min="14344" max="14592" width="9.109375" style="12"/>
    <col min="14593" max="14593" width="42.5546875" style="12" customWidth="1"/>
    <col min="14594" max="14594" width="7.88671875" style="12" customWidth="1"/>
    <col min="14595" max="14595" width="7.33203125" style="12" customWidth="1"/>
    <col min="14596" max="14596" width="8" style="12" customWidth="1"/>
    <col min="14597" max="14597" width="12.6640625" style="12" customWidth="1"/>
    <col min="14598" max="14598" width="7" style="12" customWidth="1"/>
    <col min="14599" max="14599" width="12.6640625" style="12" customWidth="1"/>
    <col min="14600" max="14848" width="9.109375" style="12"/>
    <col min="14849" max="14849" width="42.5546875" style="12" customWidth="1"/>
    <col min="14850" max="14850" width="7.88671875" style="12" customWidth="1"/>
    <col min="14851" max="14851" width="7.33203125" style="12" customWidth="1"/>
    <col min="14852" max="14852" width="8" style="12" customWidth="1"/>
    <col min="14853" max="14853" width="12.6640625" style="12" customWidth="1"/>
    <col min="14854" max="14854" width="7" style="12" customWidth="1"/>
    <col min="14855" max="14855" width="12.6640625" style="12" customWidth="1"/>
    <col min="14856" max="15104" width="9.109375" style="12"/>
    <col min="15105" max="15105" width="42.5546875" style="12" customWidth="1"/>
    <col min="15106" max="15106" width="7.88671875" style="12" customWidth="1"/>
    <col min="15107" max="15107" width="7.33203125" style="12" customWidth="1"/>
    <col min="15108" max="15108" width="8" style="12" customWidth="1"/>
    <col min="15109" max="15109" width="12.6640625" style="12" customWidth="1"/>
    <col min="15110" max="15110" width="7" style="12" customWidth="1"/>
    <col min="15111" max="15111" width="12.6640625" style="12" customWidth="1"/>
    <col min="15112" max="15360" width="9.109375" style="12"/>
    <col min="15361" max="15361" width="42.5546875" style="12" customWidth="1"/>
    <col min="15362" max="15362" width="7.88671875" style="12" customWidth="1"/>
    <col min="15363" max="15363" width="7.33203125" style="12" customWidth="1"/>
    <col min="15364" max="15364" width="8" style="12" customWidth="1"/>
    <col min="15365" max="15365" width="12.6640625" style="12" customWidth="1"/>
    <col min="15366" max="15366" width="7" style="12" customWidth="1"/>
    <col min="15367" max="15367" width="12.6640625" style="12" customWidth="1"/>
    <col min="15368" max="15616" width="9.109375" style="12"/>
    <col min="15617" max="15617" width="42.5546875" style="12" customWidth="1"/>
    <col min="15618" max="15618" width="7.88671875" style="12" customWidth="1"/>
    <col min="15619" max="15619" width="7.33203125" style="12" customWidth="1"/>
    <col min="15620" max="15620" width="8" style="12" customWidth="1"/>
    <col min="15621" max="15621" width="12.6640625" style="12" customWidth="1"/>
    <col min="15622" max="15622" width="7" style="12" customWidth="1"/>
    <col min="15623" max="15623" width="12.6640625" style="12" customWidth="1"/>
    <col min="15624" max="15872" width="9.109375" style="12"/>
    <col min="15873" max="15873" width="42.5546875" style="12" customWidth="1"/>
    <col min="15874" max="15874" width="7.88671875" style="12" customWidth="1"/>
    <col min="15875" max="15875" width="7.33203125" style="12" customWidth="1"/>
    <col min="15876" max="15876" width="8" style="12" customWidth="1"/>
    <col min="15877" max="15877" width="12.6640625" style="12" customWidth="1"/>
    <col min="15878" max="15878" width="7" style="12" customWidth="1"/>
    <col min="15879" max="15879" width="12.6640625" style="12" customWidth="1"/>
    <col min="15880" max="16128" width="9.109375" style="12"/>
    <col min="16129" max="16129" width="42.5546875" style="12" customWidth="1"/>
    <col min="16130" max="16130" width="7.88671875" style="12" customWidth="1"/>
    <col min="16131" max="16131" width="7.33203125" style="12" customWidth="1"/>
    <col min="16132" max="16132" width="8" style="12" customWidth="1"/>
    <col min="16133" max="16133" width="12.6640625" style="12" customWidth="1"/>
    <col min="16134" max="16134" width="7" style="12" customWidth="1"/>
    <col min="16135" max="16135" width="12.6640625" style="12" customWidth="1"/>
    <col min="16136" max="16384" width="9.109375" style="12"/>
  </cols>
  <sheetData>
    <row r="1" spans="1:7" x14ac:dyDescent="0.3">
      <c r="F1" s="12"/>
      <c r="G1" s="13" t="s">
        <v>233</v>
      </c>
    </row>
    <row r="2" spans="1:7" x14ac:dyDescent="0.3">
      <c r="F2" s="12"/>
      <c r="G2" s="28" t="s">
        <v>236</v>
      </c>
    </row>
    <row r="3" spans="1:7" x14ac:dyDescent="0.3">
      <c r="F3" s="12"/>
      <c r="G3" s="28" t="s">
        <v>237</v>
      </c>
    </row>
    <row r="4" spans="1:7" x14ac:dyDescent="0.3">
      <c r="F4" s="12"/>
      <c r="G4" s="28" t="s">
        <v>238</v>
      </c>
    </row>
    <row r="5" spans="1:7" x14ac:dyDescent="0.3">
      <c r="F5" s="12"/>
      <c r="G5" s="13"/>
    </row>
    <row r="6" spans="1:7" ht="30" customHeight="1" x14ac:dyDescent="0.3">
      <c r="A6" s="53" t="s">
        <v>241</v>
      </c>
      <c r="B6" s="53"/>
      <c r="C6" s="53"/>
      <c r="D6" s="53"/>
      <c r="E6" s="53"/>
      <c r="F6" s="53"/>
      <c r="G6" s="53"/>
    </row>
    <row r="7" spans="1:7" ht="13.5" customHeight="1" x14ac:dyDescent="0.3">
      <c r="A7" s="14"/>
      <c r="B7" s="14"/>
      <c r="C7" s="15"/>
      <c r="D7" s="16"/>
      <c r="E7" s="16"/>
      <c r="F7" s="16"/>
      <c r="G7" s="17" t="s">
        <v>102</v>
      </c>
    </row>
    <row r="8" spans="1:7" ht="12.75" customHeight="1" x14ac:dyDescent="0.3">
      <c r="A8" s="54" t="s">
        <v>0</v>
      </c>
      <c r="B8" s="54" t="s">
        <v>103</v>
      </c>
      <c r="C8" s="54"/>
      <c r="D8" s="54"/>
      <c r="E8" s="54"/>
      <c r="F8" s="54"/>
      <c r="G8" s="55" t="s">
        <v>239</v>
      </c>
    </row>
    <row r="9" spans="1:7" ht="31.2" x14ac:dyDescent="0.3">
      <c r="A9" s="54"/>
      <c r="B9" s="18" t="s">
        <v>104</v>
      </c>
      <c r="C9" s="18" t="s">
        <v>105</v>
      </c>
      <c r="D9" s="18" t="s">
        <v>106</v>
      </c>
      <c r="E9" s="18" t="s">
        <v>107</v>
      </c>
      <c r="F9" s="18" t="s">
        <v>108</v>
      </c>
      <c r="G9" s="55"/>
    </row>
    <row r="10" spans="1:7" x14ac:dyDescent="0.3">
      <c r="A10" s="18">
        <v>1</v>
      </c>
      <c r="B10" s="18">
        <v>2</v>
      </c>
      <c r="C10" s="18">
        <v>3</v>
      </c>
      <c r="D10" s="19" t="s">
        <v>3</v>
      </c>
      <c r="E10" s="19" t="s">
        <v>4</v>
      </c>
      <c r="F10" s="19" t="s">
        <v>109</v>
      </c>
      <c r="G10" s="19" t="s">
        <v>110</v>
      </c>
    </row>
    <row r="11" spans="1:7" ht="31.2" x14ac:dyDescent="0.3">
      <c r="A11" s="20" t="s">
        <v>111</v>
      </c>
      <c r="B11" s="21" t="s">
        <v>112</v>
      </c>
      <c r="C11" s="21" t="s">
        <v>6</v>
      </c>
      <c r="D11" s="21" t="s">
        <v>6</v>
      </c>
      <c r="E11" s="21" t="s">
        <v>6</v>
      </c>
      <c r="F11" s="21" t="s">
        <v>6</v>
      </c>
      <c r="G11" s="22">
        <f>G12+G68+G75+G85+G90+G125+G130</f>
        <v>6213954.5699999994</v>
      </c>
    </row>
    <row r="12" spans="1:7" x14ac:dyDescent="0.3">
      <c r="A12" s="20" t="s">
        <v>113</v>
      </c>
      <c r="B12" s="21" t="s">
        <v>112</v>
      </c>
      <c r="C12" s="21" t="s">
        <v>114</v>
      </c>
      <c r="D12" s="21" t="s">
        <v>115</v>
      </c>
      <c r="E12" s="21" t="s">
        <v>6</v>
      </c>
      <c r="F12" s="21" t="s">
        <v>6</v>
      </c>
      <c r="G12" s="22">
        <f>G13+G17+G45+G49+G53</f>
        <v>2639919</v>
      </c>
    </row>
    <row r="13" spans="1:7" ht="46.8" x14ac:dyDescent="0.3">
      <c r="A13" s="20" t="s">
        <v>116</v>
      </c>
      <c r="B13" s="21" t="s">
        <v>112</v>
      </c>
      <c r="C13" s="21" t="s">
        <v>114</v>
      </c>
      <c r="D13" s="21" t="s">
        <v>117</v>
      </c>
      <c r="E13" s="21" t="s">
        <v>6</v>
      </c>
      <c r="F13" s="21" t="s">
        <v>6</v>
      </c>
      <c r="G13" s="22">
        <f>G14</f>
        <v>476364.66</v>
      </c>
    </row>
    <row r="14" spans="1:7" x14ac:dyDescent="0.3">
      <c r="A14" s="20" t="s">
        <v>118</v>
      </c>
      <c r="B14" s="21" t="s">
        <v>112</v>
      </c>
      <c r="C14" s="21" t="s">
        <v>114</v>
      </c>
      <c r="D14" s="21" t="s">
        <v>117</v>
      </c>
      <c r="E14" s="21" t="s">
        <v>119</v>
      </c>
      <c r="F14" s="21" t="s">
        <v>6</v>
      </c>
      <c r="G14" s="22">
        <f>G15</f>
        <v>476364.66</v>
      </c>
    </row>
    <row r="15" spans="1:7" ht="93.6" x14ac:dyDescent="0.3">
      <c r="A15" s="20" t="s">
        <v>120</v>
      </c>
      <c r="B15" s="21" t="s">
        <v>112</v>
      </c>
      <c r="C15" s="21" t="s">
        <v>114</v>
      </c>
      <c r="D15" s="21" t="s">
        <v>117</v>
      </c>
      <c r="E15" s="21" t="s">
        <v>119</v>
      </c>
      <c r="F15" s="21" t="s">
        <v>121</v>
      </c>
      <c r="G15" s="22">
        <f>G16</f>
        <v>476364.66</v>
      </c>
    </row>
    <row r="16" spans="1:7" ht="31.2" x14ac:dyDescent="0.3">
      <c r="A16" s="20" t="s">
        <v>122</v>
      </c>
      <c r="B16" s="21" t="s">
        <v>112</v>
      </c>
      <c r="C16" s="21" t="s">
        <v>114</v>
      </c>
      <c r="D16" s="21" t="s">
        <v>117</v>
      </c>
      <c r="E16" s="21" t="s">
        <v>119</v>
      </c>
      <c r="F16" s="21" t="s">
        <v>123</v>
      </c>
      <c r="G16" s="22">
        <f>464284+9121.17+2959.49</f>
        <v>476364.66</v>
      </c>
    </row>
    <row r="17" spans="1:7" ht="78" x14ac:dyDescent="0.3">
      <c r="A17" s="20" t="s">
        <v>124</v>
      </c>
      <c r="B17" s="21" t="s">
        <v>112</v>
      </c>
      <c r="C17" s="21" t="s">
        <v>114</v>
      </c>
      <c r="D17" s="21" t="s">
        <v>125</v>
      </c>
      <c r="E17" s="21" t="s">
        <v>6</v>
      </c>
      <c r="F17" s="21" t="s">
        <v>6</v>
      </c>
      <c r="G17" s="22">
        <f>G18+G27+G30+G33+G36+G39+G42</f>
        <v>1436568.4</v>
      </c>
    </row>
    <row r="18" spans="1:7" ht="31.2" x14ac:dyDescent="0.3">
      <c r="A18" s="20" t="s">
        <v>126</v>
      </c>
      <c r="B18" s="21" t="s">
        <v>112</v>
      </c>
      <c r="C18" s="21" t="s">
        <v>114</v>
      </c>
      <c r="D18" s="21" t="s">
        <v>125</v>
      </c>
      <c r="E18" s="21" t="s">
        <v>127</v>
      </c>
      <c r="F18" s="21" t="s">
        <v>6</v>
      </c>
      <c r="G18" s="22">
        <f>G19+G21+G23+G25</f>
        <v>1376845.38</v>
      </c>
    </row>
    <row r="19" spans="1:7" ht="93.6" x14ac:dyDescent="0.3">
      <c r="A19" s="20" t="s">
        <v>120</v>
      </c>
      <c r="B19" s="21" t="s">
        <v>112</v>
      </c>
      <c r="C19" s="21" t="s">
        <v>114</v>
      </c>
      <c r="D19" s="21" t="s">
        <v>125</v>
      </c>
      <c r="E19" s="21" t="s">
        <v>127</v>
      </c>
      <c r="F19" s="21" t="s">
        <v>121</v>
      </c>
      <c r="G19" s="22">
        <f>G20</f>
        <v>805974.28</v>
      </c>
    </row>
    <row r="20" spans="1:7" ht="31.2" x14ac:dyDescent="0.3">
      <c r="A20" s="20" t="s">
        <v>122</v>
      </c>
      <c r="B20" s="21" t="s">
        <v>112</v>
      </c>
      <c r="C20" s="21" t="s">
        <v>114</v>
      </c>
      <c r="D20" s="21" t="s">
        <v>125</v>
      </c>
      <c r="E20" s="21" t="s">
        <v>127</v>
      </c>
      <c r="F20" s="21" t="s">
        <v>123</v>
      </c>
      <c r="G20" s="22">
        <v>805974.28</v>
      </c>
    </row>
    <row r="21" spans="1:7" ht="31.2" x14ac:dyDescent="0.3">
      <c r="A21" s="20" t="s">
        <v>128</v>
      </c>
      <c r="B21" s="21" t="s">
        <v>112</v>
      </c>
      <c r="C21" s="21" t="s">
        <v>114</v>
      </c>
      <c r="D21" s="21" t="s">
        <v>125</v>
      </c>
      <c r="E21" s="21" t="s">
        <v>127</v>
      </c>
      <c r="F21" s="21" t="s">
        <v>129</v>
      </c>
      <c r="G21" s="22">
        <f>G22</f>
        <v>473371.1</v>
      </c>
    </row>
    <row r="22" spans="1:7" ht="46.8" x14ac:dyDescent="0.3">
      <c r="A22" s="20" t="s">
        <v>130</v>
      </c>
      <c r="B22" s="21" t="s">
        <v>112</v>
      </c>
      <c r="C22" s="21" t="s">
        <v>114</v>
      </c>
      <c r="D22" s="21" t="s">
        <v>125</v>
      </c>
      <c r="E22" s="21" t="s">
        <v>127</v>
      </c>
      <c r="F22" s="21" t="s">
        <v>131</v>
      </c>
      <c r="G22" s="22">
        <v>473371.1</v>
      </c>
    </row>
    <row r="23" spans="1:7" hidden="1" x14ac:dyDescent="0.3">
      <c r="A23" s="20" t="s">
        <v>132</v>
      </c>
      <c r="B23" s="21" t="s">
        <v>112</v>
      </c>
      <c r="C23" s="21" t="s">
        <v>114</v>
      </c>
      <c r="D23" s="21" t="s">
        <v>125</v>
      </c>
      <c r="E23" s="21" t="s">
        <v>127</v>
      </c>
      <c r="F23" s="21" t="s">
        <v>133</v>
      </c>
      <c r="G23" s="22">
        <f>G24</f>
        <v>0</v>
      </c>
    </row>
    <row r="24" spans="1:7" x14ac:dyDescent="0.3">
      <c r="A24" s="20" t="s">
        <v>37</v>
      </c>
      <c r="B24" s="21" t="s">
        <v>112</v>
      </c>
      <c r="C24" s="21" t="s">
        <v>114</v>
      </c>
      <c r="D24" s="21" t="s">
        <v>125</v>
      </c>
      <c r="E24" s="21" t="s">
        <v>127</v>
      </c>
      <c r="F24" s="21" t="s">
        <v>134</v>
      </c>
      <c r="G24" s="22"/>
    </row>
    <row r="25" spans="1:7" x14ac:dyDescent="0.3">
      <c r="A25" s="20" t="s">
        <v>135</v>
      </c>
      <c r="B25" s="21" t="s">
        <v>112</v>
      </c>
      <c r="C25" s="21" t="s">
        <v>114</v>
      </c>
      <c r="D25" s="21" t="s">
        <v>125</v>
      </c>
      <c r="E25" s="21" t="s">
        <v>127</v>
      </c>
      <c r="F25" s="21" t="s">
        <v>136</v>
      </c>
      <c r="G25" s="22">
        <f>G26</f>
        <v>97500</v>
      </c>
    </row>
    <row r="26" spans="1:7" x14ac:dyDescent="0.3">
      <c r="A26" s="20" t="s">
        <v>137</v>
      </c>
      <c r="B26" s="21" t="s">
        <v>112</v>
      </c>
      <c r="C26" s="21" t="s">
        <v>114</v>
      </c>
      <c r="D26" s="21" t="s">
        <v>125</v>
      </c>
      <c r="E26" s="21" t="s">
        <v>127</v>
      </c>
      <c r="F26" s="21" t="s">
        <v>138</v>
      </c>
      <c r="G26" s="22">
        <v>97500</v>
      </c>
    </row>
    <row r="27" spans="1:7" ht="46.8" x14ac:dyDescent="0.3">
      <c r="A27" s="20" t="s">
        <v>139</v>
      </c>
      <c r="B27" s="21" t="s">
        <v>112</v>
      </c>
      <c r="C27" s="21" t="s">
        <v>114</v>
      </c>
      <c r="D27" s="21" t="s">
        <v>125</v>
      </c>
      <c r="E27" s="21" t="s">
        <v>140</v>
      </c>
      <c r="F27" s="21" t="s">
        <v>6</v>
      </c>
      <c r="G27" s="22">
        <f>G28</f>
        <v>2894.57</v>
      </c>
    </row>
    <row r="28" spans="1:7" x14ac:dyDescent="0.3">
      <c r="A28" s="20" t="s">
        <v>132</v>
      </c>
      <c r="B28" s="21" t="s">
        <v>112</v>
      </c>
      <c r="C28" s="21" t="s">
        <v>114</v>
      </c>
      <c r="D28" s="21" t="s">
        <v>125</v>
      </c>
      <c r="E28" s="21" t="s">
        <v>140</v>
      </c>
      <c r="F28" s="21" t="s">
        <v>133</v>
      </c>
      <c r="G28" s="22">
        <f>G29</f>
        <v>2894.57</v>
      </c>
    </row>
    <row r="29" spans="1:7" x14ac:dyDescent="0.3">
      <c r="A29" s="20" t="s">
        <v>37</v>
      </c>
      <c r="B29" s="21" t="s">
        <v>112</v>
      </c>
      <c r="C29" s="21" t="s">
        <v>114</v>
      </c>
      <c r="D29" s="21" t="s">
        <v>125</v>
      </c>
      <c r="E29" s="21" t="s">
        <v>140</v>
      </c>
      <c r="F29" s="21" t="s">
        <v>134</v>
      </c>
      <c r="G29" s="22">
        <v>2894.57</v>
      </c>
    </row>
    <row r="30" spans="1:7" ht="46.8" x14ac:dyDescent="0.3">
      <c r="A30" s="20" t="s">
        <v>141</v>
      </c>
      <c r="B30" s="21" t="s">
        <v>112</v>
      </c>
      <c r="C30" s="21" t="s">
        <v>114</v>
      </c>
      <c r="D30" s="21" t="s">
        <v>125</v>
      </c>
      <c r="E30" s="21" t="s">
        <v>142</v>
      </c>
      <c r="F30" s="21" t="s">
        <v>6</v>
      </c>
      <c r="G30" s="22">
        <f>G31</f>
        <v>7632</v>
      </c>
    </row>
    <row r="31" spans="1:7" x14ac:dyDescent="0.3">
      <c r="A31" s="20" t="s">
        <v>132</v>
      </c>
      <c r="B31" s="21" t="s">
        <v>112</v>
      </c>
      <c r="C31" s="21" t="s">
        <v>114</v>
      </c>
      <c r="D31" s="21" t="s">
        <v>125</v>
      </c>
      <c r="E31" s="21" t="s">
        <v>142</v>
      </c>
      <c r="F31" s="21" t="s">
        <v>133</v>
      </c>
      <c r="G31" s="22">
        <f>G32</f>
        <v>7632</v>
      </c>
    </row>
    <row r="32" spans="1:7" x14ac:dyDescent="0.3">
      <c r="A32" s="20" t="s">
        <v>37</v>
      </c>
      <c r="B32" s="21" t="s">
        <v>112</v>
      </c>
      <c r="C32" s="21" t="s">
        <v>114</v>
      </c>
      <c r="D32" s="21" t="s">
        <v>125</v>
      </c>
      <c r="E32" s="21" t="s">
        <v>142</v>
      </c>
      <c r="F32" s="21" t="s">
        <v>134</v>
      </c>
      <c r="G32" s="22">
        <v>7632</v>
      </c>
    </row>
    <row r="33" spans="1:7" ht="62.4" x14ac:dyDescent="0.3">
      <c r="A33" s="20" t="s">
        <v>255</v>
      </c>
      <c r="B33" s="21" t="s">
        <v>112</v>
      </c>
      <c r="C33" s="21" t="s">
        <v>114</v>
      </c>
      <c r="D33" s="21" t="s">
        <v>125</v>
      </c>
      <c r="E33" s="21" t="s">
        <v>143</v>
      </c>
      <c r="F33" s="21" t="s">
        <v>6</v>
      </c>
      <c r="G33" s="22">
        <f>G34</f>
        <v>6672</v>
      </c>
    </row>
    <row r="34" spans="1:7" x14ac:dyDescent="0.3">
      <c r="A34" s="20" t="s">
        <v>132</v>
      </c>
      <c r="B34" s="21" t="s">
        <v>112</v>
      </c>
      <c r="C34" s="21" t="s">
        <v>114</v>
      </c>
      <c r="D34" s="21" t="s">
        <v>125</v>
      </c>
      <c r="E34" s="21" t="s">
        <v>143</v>
      </c>
      <c r="F34" s="21" t="s">
        <v>133</v>
      </c>
      <c r="G34" s="22">
        <f>G35</f>
        <v>6672</v>
      </c>
    </row>
    <row r="35" spans="1:7" x14ac:dyDescent="0.3">
      <c r="A35" s="20" t="s">
        <v>37</v>
      </c>
      <c r="B35" s="21" t="s">
        <v>112</v>
      </c>
      <c r="C35" s="21" t="s">
        <v>114</v>
      </c>
      <c r="D35" s="21" t="s">
        <v>125</v>
      </c>
      <c r="E35" s="21" t="s">
        <v>143</v>
      </c>
      <c r="F35" s="21" t="s">
        <v>134</v>
      </c>
      <c r="G35" s="22">
        <v>6672</v>
      </c>
    </row>
    <row r="36" spans="1:7" ht="93.6" x14ac:dyDescent="0.3">
      <c r="A36" s="20" t="s">
        <v>256</v>
      </c>
      <c r="B36" s="21" t="s">
        <v>112</v>
      </c>
      <c r="C36" s="21" t="s">
        <v>114</v>
      </c>
      <c r="D36" s="21" t="s">
        <v>125</v>
      </c>
      <c r="E36" s="21" t="s">
        <v>144</v>
      </c>
      <c r="F36" s="21" t="s">
        <v>6</v>
      </c>
      <c r="G36" s="22">
        <f>G37</f>
        <v>21351</v>
      </c>
    </row>
    <row r="37" spans="1:7" x14ac:dyDescent="0.3">
      <c r="A37" s="20" t="s">
        <v>132</v>
      </c>
      <c r="B37" s="21" t="s">
        <v>112</v>
      </c>
      <c r="C37" s="21" t="s">
        <v>114</v>
      </c>
      <c r="D37" s="21" t="s">
        <v>125</v>
      </c>
      <c r="E37" s="21" t="s">
        <v>144</v>
      </c>
      <c r="F37" s="21" t="s">
        <v>133</v>
      </c>
      <c r="G37" s="22">
        <f>G38</f>
        <v>21351</v>
      </c>
    </row>
    <row r="38" spans="1:7" x14ac:dyDescent="0.3">
      <c r="A38" s="20" t="s">
        <v>37</v>
      </c>
      <c r="B38" s="21" t="s">
        <v>112</v>
      </c>
      <c r="C38" s="21" t="s">
        <v>114</v>
      </c>
      <c r="D38" s="21" t="s">
        <v>125</v>
      </c>
      <c r="E38" s="21" t="s">
        <v>144</v>
      </c>
      <c r="F38" s="21" t="s">
        <v>134</v>
      </c>
      <c r="G38" s="22">
        <v>21351</v>
      </c>
    </row>
    <row r="39" spans="1:7" ht="78" x14ac:dyDescent="0.3">
      <c r="A39" s="20" t="s">
        <v>145</v>
      </c>
      <c r="B39" s="21" t="s">
        <v>112</v>
      </c>
      <c r="C39" s="21" t="s">
        <v>114</v>
      </c>
      <c r="D39" s="21" t="s">
        <v>125</v>
      </c>
      <c r="E39" s="21" t="s">
        <v>146</v>
      </c>
      <c r="F39" s="21" t="s">
        <v>6</v>
      </c>
      <c r="G39" s="22">
        <f>G40</f>
        <v>21073.45</v>
      </c>
    </row>
    <row r="40" spans="1:7" x14ac:dyDescent="0.3">
      <c r="A40" s="20" t="s">
        <v>132</v>
      </c>
      <c r="B40" s="21" t="s">
        <v>112</v>
      </c>
      <c r="C40" s="21" t="s">
        <v>114</v>
      </c>
      <c r="D40" s="21" t="s">
        <v>125</v>
      </c>
      <c r="E40" s="21" t="s">
        <v>146</v>
      </c>
      <c r="F40" s="21" t="s">
        <v>133</v>
      </c>
      <c r="G40" s="22">
        <f>G41</f>
        <v>21073.45</v>
      </c>
    </row>
    <row r="41" spans="1:7" x14ac:dyDescent="0.3">
      <c r="A41" s="20" t="s">
        <v>37</v>
      </c>
      <c r="B41" s="21" t="s">
        <v>112</v>
      </c>
      <c r="C41" s="21" t="s">
        <v>114</v>
      </c>
      <c r="D41" s="21" t="s">
        <v>125</v>
      </c>
      <c r="E41" s="21" t="s">
        <v>146</v>
      </c>
      <c r="F41" s="21" t="s">
        <v>134</v>
      </c>
      <c r="G41" s="22">
        <v>21073.45</v>
      </c>
    </row>
    <row r="42" spans="1:7" ht="78" x14ac:dyDescent="0.3">
      <c r="A42" s="20" t="s">
        <v>147</v>
      </c>
      <c r="B42" s="21" t="s">
        <v>112</v>
      </c>
      <c r="C42" s="21" t="s">
        <v>114</v>
      </c>
      <c r="D42" s="21" t="s">
        <v>125</v>
      </c>
      <c r="E42" s="21" t="s">
        <v>148</v>
      </c>
      <c r="F42" s="21" t="s">
        <v>6</v>
      </c>
      <c r="G42" s="22">
        <f>G43</f>
        <v>100</v>
      </c>
    </row>
    <row r="43" spans="1:7" ht="31.2" x14ac:dyDescent="0.3">
      <c r="A43" s="20" t="s">
        <v>128</v>
      </c>
      <c r="B43" s="21" t="s">
        <v>112</v>
      </c>
      <c r="C43" s="21" t="s">
        <v>114</v>
      </c>
      <c r="D43" s="21" t="s">
        <v>125</v>
      </c>
      <c r="E43" s="21" t="s">
        <v>148</v>
      </c>
      <c r="F43" s="21" t="s">
        <v>129</v>
      </c>
      <c r="G43" s="22">
        <f>G44</f>
        <v>100</v>
      </c>
    </row>
    <row r="44" spans="1:7" ht="46.8" x14ac:dyDescent="0.3">
      <c r="A44" s="20" t="s">
        <v>130</v>
      </c>
      <c r="B44" s="21" t="s">
        <v>112</v>
      </c>
      <c r="C44" s="21" t="s">
        <v>114</v>
      </c>
      <c r="D44" s="21" t="s">
        <v>125</v>
      </c>
      <c r="E44" s="21" t="s">
        <v>148</v>
      </c>
      <c r="F44" s="21" t="s">
        <v>131</v>
      </c>
      <c r="G44" s="22">
        <v>100</v>
      </c>
    </row>
    <row r="45" spans="1:7" ht="62.4" x14ac:dyDescent="0.3">
      <c r="A45" s="20" t="s">
        <v>149</v>
      </c>
      <c r="B45" s="21" t="s">
        <v>112</v>
      </c>
      <c r="C45" s="21" t="s">
        <v>114</v>
      </c>
      <c r="D45" s="21" t="s">
        <v>150</v>
      </c>
      <c r="E45" s="21" t="s">
        <v>6</v>
      </c>
      <c r="F45" s="21" t="s">
        <v>6</v>
      </c>
      <c r="G45" s="22">
        <f>G46</f>
        <v>18.940000000000001</v>
      </c>
    </row>
    <row r="46" spans="1:7" ht="46.8" x14ac:dyDescent="0.3">
      <c r="A46" s="20" t="s">
        <v>151</v>
      </c>
      <c r="B46" s="21" t="s">
        <v>112</v>
      </c>
      <c r="C46" s="21" t="s">
        <v>114</v>
      </c>
      <c r="D46" s="21" t="s">
        <v>150</v>
      </c>
      <c r="E46" s="21" t="s">
        <v>152</v>
      </c>
      <c r="F46" s="21" t="s">
        <v>6</v>
      </c>
      <c r="G46" s="22">
        <f>G47</f>
        <v>18.940000000000001</v>
      </c>
    </row>
    <row r="47" spans="1:7" x14ac:dyDescent="0.3">
      <c r="A47" s="20" t="s">
        <v>132</v>
      </c>
      <c r="B47" s="21" t="s">
        <v>112</v>
      </c>
      <c r="C47" s="21" t="s">
        <v>114</v>
      </c>
      <c r="D47" s="21" t="s">
        <v>150</v>
      </c>
      <c r="E47" s="21" t="s">
        <v>152</v>
      </c>
      <c r="F47" s="21" t="s">
        <v>133</v>
      </c>
      <c r="G47" s="22">
        <f>G48</f>
        <v>18.940000000000001</v>
      </c>
    </row>
    <row r="48" spans="1:7" x14ac:dyDescent="0.3">
      <c r="A48" s="20" t="s">
        <v>37</v>
      </c>
      <c r="B48" s="21" t="s">
        <v>112</v>
      </c>
      <c r="C48" s="21" t="s">
        <v>114</v>
      </c>
      <c r="D48" s="21" t="s">
        <v>150</v>
      </c>
      <c r="E48" s="21" t="s">
        <v>152</v>
      </c>
      <c r="F48" s="21" t="s">
        <v>134</v>
      </c>
      <c r="G48" s="22">
        <v>18.940000000000001</v>
      </c>
    </row>
    <row r="49" spans="1:7" ht="31.2" x14ac:dyDescent="0.3">
      <c r="A49" s="20" t="s">
        <v>153</v>
      </c>
      <c r="B49" s="21" t="s">
        <v>112</v>
      </c>
      <c r="C49" s="21" t="s">
        <v>114</v>
      </c>
      <c r="D49" s="21" t="s">
        <v>154</v>
      </c>
      <c r="E49" s="21" t="s">
        <v>6</v>
      </c>
      <c r="F49" s="21" t="s">
        <v>6</v>
      </c>
      <c r="G49" s="22">
        <f>G50</f>
        <v>56925</v>
      </c>
    </row>
    <row r="50" spans="1:7" ht="31.2" x14ac:dyDescent="0.3">
      <c r="A50" s="20" t="s">
        <v>155</v>
      </c>
      <c r="B50" s="21" t="s">
        <v>112</v>
      </c>
      <c r="C50" s="21" t="s">
        <v>114</v>
      </c>
      <c r="D50" s="21" t="s">
        <v>154</v>
      </c>
      <c r="E50" s="21" t="s">
        <v>156</v>
      </c>
      <c r="F50" s="21" t="s">
        <v>6</v>
      </c>
      <c r="G50" s="22">
        <f>G51</f>
        <v>56925</v>
      </c>
    </row>
    <row r="51" spans="1:7" ht="31.2" x14ac:dyDescent="0.3">
      <c r="A51" s="20" t="s">
        <v>128</v>
      </c>
      <c r="B51" s="21" t="s">
        <v>112</v>
      </c>
      <c r="C51" s="21" t="s">
        <v>114</v>
      </c>
      <c r="D51" s="21" t="s">
        <v>154</v>
      </c>
      <c r="E51" s="21" t="s">
        <v>156</v>
      </c>
      <c r="F51" s="21" t="s">
        <v>129</v>
      </c>
      <c r="G51" s="22">
        <f>G52</f>
        <v>56925</v>
      </c>
    </row>
    <row r="52" spans="1:7" ht="46.8" x14ac:dyDescent="0.3">
      <c r="A52" s="20" t="s">
        <v>130</v>
      </c>
      <c r="B52" s="21" t="s">
        <v>112</v>
      </c>
      <c r="C52" s="21" t="s">
        <v>114</v>
      </c>
      <c r="D52" s="21" t="s">
        <v>154</v>
      </c>
      <c r="E52" s="21" t="s">
        <v>156</v>
      </c>
      <c r="F52" s="21" t="s">
        <v>131</v>
      </c>
      <c r="G52" s="22">
        <v>56925</v>
      </c>
    </row>
    <row r="53" spans="1:7" x14ac:dyDescent="0.3">
      <c r="A53" s="20" t="s">
        <v>157</v>
      </c>
      <c r="B53" s="21" t="s">
        <v>112</v>
      </c>
      <c r="C53" s="21" t="s">
        <v>114</v>
      </c>
      <c r="D53" s="21" t="s">
        <v>158</v>
      </c>
      <c r="E53" s="21" t="s">
        <v>6</v>
      </c>
      <c r="F53" s="21" t="s">
        <v>6</v>
      </c>
      <c r="G53" s="22">
        <f>G54+G57+G60+G63</f>
        <v>670042</v>
      </c>
    </row>
    <row r="54" spans="1:7" ht="31.2" x14ac:dyDescent="0.3">
      <c r="A54" s="20" t="s">
        <v>159</v>
      </c>
      <c r="B54" s="21" t="s">
        <v>112</v>
      </c>
      <c r="C54" s="21" t="s">
        <v>114</v>
      </c>
      <c r="D54" s="21" t="s">
        <v>158</v>
      </c>
      <c r="E54" s="21" t="s">
        <v>160</v>
      </c>
      <c r="F54" s="21" t="s">
        <v>6</v>
      </c>
      <c r="G54" s="22">
        <f>G55</f>
        <v>80000</v>
      </c>
    </row>
    <row r="55" spans="1:7" ht="31.2" x14ac:dyDescent="0.3">
      <c r="A55" s="20" t="s">
        <v>128</v>
      </c>
      <c r="B55" s="21" t="s">
        <v>112</v>
      </c>
      <c r="C55" s="21" t="s">
        <v>114</v>
      </c>
      <c r="D55" s="21" t="s">
        <v>158</v>
      </c>
      <c r="E55" s="21" t="s">
        <v>160</v>
      </c>
      <c r="F55" s="21" t="s">
        <v>129</v>
      </c>
      <c r="G55" s="22">
        <f>G56</f>
        <v>80000</v>
      </c>
    </row>
    <row r="56" spans="1:7" ht="46.8" x14ac:dyDescent="0.3">
      <c r="A56" s="20" t="s">
        <v>130</v>
      </c>
      <c r="B56" s="21" t="s">
        <v>112</v>
      </c>
      <c r="C56" s="21" t="s">
        <v>114</v>
      </c>
      <c r="D56" s="21" t="s">
        <v>158</v>
      </c>
      <c r="E56" s="21" t="s">
        <v>160</v>
      </c>
      <c r="F56" s="21" t="s">
        <v>131</v>
      </c>
      <c r="G56" s="22">
        <v>80000</v>
      </c>
    </row>
    <row r="57" spans="1:7" ht="46.8" x14ac:dyDescent="0.3">
      <c r="A57" s="20" t="s">
        <v>161</v>
      </c>
      <c r="B57" s="21" t="s">
        <v>112</v>
      </c>
      <c r="C57" s="21" t="s">
        <v>114</v>
      </c>
      <c r="D57" s="21" t="s">
        <v>158</v>
      </c>
      <c r="E57" s="21" t="s">
        <v>162</v>
      </c>
      <c r="F57" s="21" t="s">
        <v>6</v>
      </c>
      <c r="G57" s="22">
        <v>189640</v>
      </c>
    </row>
    <row r="58" spans="1:7" ht="31.2" x14ac:dyDescent="0.3">
      <c r="A58" s="20" t="s">
        <v>128</v>
      </c>
      <c r="B58" s="21" t="s">
        <v>112</v>
      </c>
      <c r="C58" s="21" t="s">
        <v>114</v>
      </c>
      <c r="D58" s="21" t="s">
        <v>158</v>
      </c>
      <c r="E58" s="21" t="s">
        <v>162</v>
      </c>
      <c r="F58" s="21" t="s">
        <v>129</v>
      </c>
      <c r="G58" s="22">
        <f>G59</f>
        <v>309400</v>
      </c>
    </row>
    <row r="59" spans="1:7" ht="46.8" x14ac:dyDescent="0.3">
      <c r="A59" s="20" t="s">
        <v>130</v>
      </c>
      <c r="B59" s="21" t="s">
        <v>112</v>
      </c>
      <c r="C59" s="21" t="s">
        <v>114</v>
      </c>
      <c r="D59" s="21" t="s">
        <v>158</v>
      </c>
      <c r="E59" s="21" t="s">
        <v>162</v>
      </c>
      <c r="F59" s="21" t="s">
        <v>131</v>
      </c>
      <c r="G59" s="22">
        <f>309400</f>
        <v>309400</v>
      </c>
    </row>
    <row r="60" spans="1:7" ht="46.8" x14ac:dyDescent="0.3">
      <c r="A60" s="20" t="s">
        <v>257</v>
      </c>
      <c r="B60" s="21" t="s">
        <v>112</v>
      </c>
      <c r="C60" s="21" t="s">
        <v>114</v>
      </c>
      <c r="D60" s="21" t="s">
        <v>158</v>
      </c>
      <c r="E60" s="21" t="s">
        <v>163</v>
      </c>
      <c r="F60" s="21" t="s">
        <v>6</v>
      </c>
      <c r="G60" s="22">
        <f>G61</f>
        <v>188402</v>
      </c>
    </row>
    <row r="61" spans="1:7" x14ac:dyDescent="0.3">
      <c r="A61" s="20" t="s">
        <v>132</v>
      </c>
      <c r="B61" s="21" t="s">
        <v>112</v>
      </c>
      <c r="C61" s="21" t="s">
        <v>114</v>
      </c>
      <c r="D61" s="21" t="s">
        <v>158</v>
      </c>
      <c r="E61" s="21" t="s">
        <v>163</v>
      </c>
      <c r="F61" s="21" t="s">
        <v>133</v>
      </c>
      <c r="G61" s="22">
        <f>G62</f>
        <v>188402</v>
      </c>
    </row>
    <row r="62" spans="1:7" x14ac:dyDescent="0.3">
      <c r="A62" s="20" t="s">
        <v>37</v>
      </c>
      <c r="B62" s="21" t="s">
        <v>112</v>
      </c>
      <c r="C62" s="21" t="s">
        <v>114</v>
      </c>
      <c r="D62" s="21" t="s">
        <v>158</v>
      </c>
      <c r="E62" s="21" t="s">
        <v>163</v>
      </c>
      <c r="F62" s="21" t="s">
        <v>134</v>
      </c>
      <c r="G62" s="22">
        <f>202044-13642</f>
        <v>188402</v>
      </c>
    </row>
    <row r="63" spans="1:7" ht="78" x14ac:dyDescent="0.3">
      <c r="A63" s="20" t="s">
        <v>164</v>
      </c>
      <c r="B63" s="21" t="s">
        <v>112</v>
      </c>
      <c r="C63" s="21" t="s">
        <v>114</v>
      </c>
      <c r="D63" s="21" t="s">
        <v>158</v>
      </c>
      <c r="E63" s="21" t="s">
        <v>165</v>
      </c>
      <c r="F63" s="21"/>
      <c r="G63" s="22">
        <f>G64+G66</f>
        <v>212000</v>
      </c>
    </row>
    <row r="64" spans="1:7" ht="31.2" x14ac:dyDescent="0.3">
      <c r="A64" s="20" t="s">
        <v>128</v>
      </c>
      <c r="B64" s="21" t="s">
        <v>112</v>
      </c>
      <c r="C64" s="21" t="s">
        <v>114</v>
      </c>
      <c r="D64" s="21" t="s">
        <v>158</v>
      </c>
      <c r="E64" s="21" t="s">
        <v>165</v>
      </c>
      <c r="F64" s="21" t="s">
        <v>129</v>
      </c>
      <c r="G64" s="22">
        <f>G65</f>
        <v>212000</v>
      </c>
    </row>
    <row r="65" spans="1:7" ht="46.8" x14ac:dyDescent="0.3">
      <c r="A65" s="20" t="s">
        <v>130</v>
      </c>
      <c r="B65" s="21" t="s">
        <v>112</v>
      </c>
      <c r="C65" s="21" t="s">
        <v>114</v>
      </c>
      <c r="D65" s="21" t="s">
        <v>158</v>
      </c>
      <c r="E65" s="21" t="s">
        <v>165</v>
      </c>
      <c r="F65" s="21" t="s">
        <v>131</v>
      </c>
      <c r="G65" s="22">
        <v>212000</v>
      </c>
    </row>
    <row r="66" spans="1:7" ht="46.8" hidden="1" x14ac:dyDescent="0.3">
      <c r="A66" s="20" t="s">
        <v>166</v>
      </c>
      <c r="B66" s="21" t="s">
        <v>112</v>
      </c>
      <c r="C66" s="21" t="s">
        <v>114</v>
      </c>
      <c r="D66" s="21" t="s">
        <v>158</v>
      </c>
      <c r="E66" s="21" t="s">
        <v>165</v>
      </c>
      <c r="F66" s="21" t="s">
        <v>167</v>
      </c>
      <c r="G66" s="22">
        <f>G67</f>
        <v>0</v>
      </c>
    </row>
    <row r="67" spans="1:7" hidden="1" x14ac:dyDescent="0.3">
      <c r="A67" s="20" t="s">
        <v>168</v>
      </c>
      <c r="B67" s="21" t="s">
        <v>112</v>
      </c>
      <c r="C67" s="21" t="s">
        <v>114</v>
      </c>
      <c r="D67" s="21" t="s">
        <v>158</v>
      </c>
      <c r="E67" s="21" t="s">
        <v>165</v>
      </c>
      <c r="F67" s="21" t="s">
        <v>169</v>
      </c>
      <c r="G67" s="22">
        <f>212000-212000</f>
        <v>0</v>
      </c>
    </row>
    <row r="68" spans="1:7" x14ac:dyDescent="0.3">
      <c r="A68" s="20" t="s">
        <v>170</v>
      </c>
      <c r="B68" s="21" t="s">
        <v>112</v>
      </c>
      <c r="C68" s="21" t="s">
        <v>117</v>
      </c>
      <c r="D68" s="21" t="s">
        <v>115</v>
      </c>
      <c r="E68" s="21" t="s">
        <v>6</v>
      </c>
      <c r="F68" s="21" t="s">
        <v>6</v>
      </c>
      <c r="G68" s="22">
        <f>G69</f>
        <v>78210</v>
      </c>
    </row>
    <row r="69" spans="1:7" ht="31.2" x14ac:dyDescent="0.3">
      <c r="A69" s="20" t="s">
        <v>171</v>
      </c>
      <c r="B69" s="21" t="s">
        <v>112</v>
      </c>
      <c r="C69" s="21" t="s">
        <v>117</v>
      </c>
      <c r="D69" s="21" t="s">
        <v>172</v>
      </c>
      <c r="E69" s="21" t="s">
        <v>6</v>
      </c>
      <c r="F69" s="21" t="s">
        <v>6</v>
      </c>
      <c r="G69" s="22">
        <f>G70</f>
        <v>78210</v>
      </c>
    </row>
    <row r="70" spans="1:7" ht="93.6" x14ac:dyDescent="0.3">
      <c r="A70" s="20" t="s">
        <v>258</v>
      </c>
      <c r="B70" s="21" t="s">
        <v>112</v>
      </c>
      <c r="C70" s="21" t="s">
        <v>117</v>
      </c>
      <c r="D70" s="21" t="s">
        <v>172</v>
      </c>
      <c r="E70" s="21" t="s">
        <v>173</v>
      </c>
      <c r="F70" s="21" t="s">
        <v>6</v>
      </c>
      <c r="G70" s="22">
        <f>G71+G73</f>
        <v>78210</v>
      </c>
    </row>
    <row r="71" spans="1:7" ht="93.6" x14ac:dyDescent="0.3">
      <c r="A71" s="20" t="s">
        <v>120</v>
      </c>
      <c r="B71" s="21" t="s">
        <v>112</v>
      </c>
      <c r="C71" s="21" t="s">
        <v>117</v>
      </c>
      <c r="D71" s="21" t="s">
        <v>172</v>
      </c>
      <c r="E71" s="21" t="s">
        <v>173</v>
      </c>
      <c r="F71" s="21" t="s">
        <v>121</v>
      </c>
      <c r="G71" s="22">
        <f>G72</f>
        <v>77310</v>
      </c>
    </row>
    <row r="72" spans="1:7" ht="31.2" x14ac:dyDescent="0.3">
      <c r="A72" s="20" t="s">
        <v>122</v>
      </c>
      <c r="B72" s="21" t="s">
        <v>112</v>
      </c>
      <c r="C72" s="21" t="s">
        <v>117</v>
      </c>
      <c r="D72" s="21" t="s">
        <v>172</v>
      </c>
      <c r="E72" s="21" t="s">
        <v>173</v>
      </c>
      <c r="F72" s="21" t="s">
        <v>123</v>
      </c>
      <c r="G72" s="22">
        <f>69490+7820</f>
        <v>77310</v>
      </c>
    </row>
    <row r="73" spans="1:7" ht="31.2" x14ac:dyDescent="0.3">
      <c r="A73" s="20" t="s">
        <v>128</v>
      </c>
      <c r="B73" s="21" t="s">
        <v>112</v>
      </c>
      <c r="C73" s="21" t="s">
        <v>117</v>
      </c>
      <c r="D73" s="21" t="s">
        <v>172</v>
      </c>
      <c r="E73" s="21" t="s">
        <v>173</v>
      </c>
      <c r="F73" s="21" t="s">
        <v>129</v>
      </c>
      <c r="G73" s="22">
        <f>G74</f>
        <v>900</v>
      </c>
    </row>
    <row r="74" spans="1:7" ht="46.8" x14ac:dyDescent="0.3">
      <c r="A74" s="20" t="s">
        <v>130</v>
      </c>
      <c r="B74" s="21" t="s">
        <v>112</v>
      </c>
      <c r="C74" s="21" t="s">
        <v>117</v>
      </c>
      <c r="D74" s="21" t="s">
        <v>172</v>
      </c>
      <c r="E74" s="21" t="s">
        <v>173</v>
      </c>
      <c r="F74" s="21" t="s">
        <v>131</v>
      </c>
      <c r="G74" s="22">
        <v>900</v>
      </c>
    </row>
    <row r="75" spans="1:7" ht="46.8" x14ac:dyDescent="0.3">
      <c r="A75" s="20" t="s">
        <v>174</v>
      </c>
      <c r="B75" s="21" t="s">
        <v>112</v>
      </c>
      <c r="C75" s="21" t="s">
        <v>172</v>
      </c>
      <c r="D75" s="21" t="s">
        <v>115</v>
      </c>
      <c r="E75" s="21" t="s">
        <v>6</v>
      </c>
      <c r="F75" s="21" t="s">
        <v>6</v>
      </c>
      <c r="G75" s="22">
        <f>G76</f>
        <v>132000</v>
      </c>
    </row>
    <row r="76" spans="1:7" ht="62.4" x14ac:dyDescent="0.3">
      <c r="A76" s="20" t="s">
        <v>175</v>
      </c>
      <c r="B76" s="21" t="s">
        <v>112</v>
      </c>
      <c r="C76" s="21" t="s">
        <v>172</v>
      </c>
      <c r="D76" s="21" t="s">
        <v>176</v>
      </c>
      <c r="E76" s="21" t="s">
        <v>6</v>
      </c>
      <c r="F76" s="21" t="s">
        <v>6</v>
      </c>
      <c r="G76" s="22">
        <f>G77+G82</f>
        <v>132000</v>
      </c>
    </row>
    <row r="77" spans="1:7" ht="62.4" x14ac:dyDescent="0.3">
      <c r="A77" s="20" t="s">
        <v>177</v>
      </c>
      <c r="B77" s="21" t="s">
        <v>112</v>
      </c>
      <c r="C77" s="21" t="s">
        <v>172</v>
      </c>
      <c r="D77" s="21" t="s">
        <v>176</v>
      </c>
      <c r="E77" s="21" t="s">
        <v>178</v>
      </c>
      <c r="F77" s="21" t="s">
        <v>6</v>
      </c>
      <c r="G77" s="22">
        <f>G78+G80</f>
        <v>132000</v>
      </c>
    </row>
    <row r="78" spans="1:7" ht="31.2" x14ac:dyDescent="0.3">
      <c r="A78" s="20" t="s">
        <v>128</v>
      </c>
      <c r="B78" s="21" t="s">
        <v>112</v>
      </c>
      <c r="C78" s="21" t="s">
        <v>172</v>
      </c>
      <c r="D78" s="21" t="s">
        <v>176</v>
      </c>
      <c r="E78" s="21" t="s">
        <v>178</v>
      </c>
      <c r="F78" s="21" t="s">
        <v>129</v>
      </c>
      <c r="G78" s="22">
        <f>G79</f>
        <v>100000</v>
      </c>
    </row>
    <row r="79" spans="1:7" ht="46.8" x14ac:dyDescent="0.3">
      <c r="A79" s="20" t="s">
        <v>130</v>
      </c>
      <c r="B79" s="21" t="s">
        <v>112</v>
      </c>
      <c r="C79" s="21" t="s">
        <v>172</v>
      </c>
      <c r="D79" s="21" t="s">
        <v>176</v>
      </c>
      <c r="E79" s="21" t="s">
        <v>178</v>
      </c>
      <c r="F79" s="21" t="s">
        <v>131</v>
      </c>
      <c r="G79" s="22">
        <v>100000</v>
      </c>
    </row>
    <row r="80" spans="1:7" x14ac:dyDescent="0.3">
      <c r="A80" s="20" t="s">
        <v>135</v>
      </c>
      <c r="B80" s="21" t="s">
        <v>112</v>
      </c>
      <c r="C80" s="21" t="s">
        <v>172</v>
      </c>
      <c r="D80" s="21" t="s">
        <v>176</v>
      </c>
      <c r="E80" s="21" t="s">
        <v>178</v>
      </c>
      <c r="F80" s="21" t="s">
        <v>136</v>
      </c>
      <c r="G80" s="22">
        <f>G81</f>
        <v>32000</v>
      </c>
    </row>
    <row r="81" spans="1:7" ht="62.4" x14ac:dyDescent="0.3">
      <c r="A81" s="20" t="s">
        <v>179</v>
      </c>
      <c r="B81" s="21" t="s">
        <v>112</v>
      </c>
      <c r="C81" s="21" t="s">
        <v>172</v>
      </c>
      <c r="D81" s="21" t="s">
        <v>176</v>
      </c>
      <c r="E81" s="21" t="s">
        <v>178</v>
      </c>
      <c r="F81" s="21" t="s">
        <v>180</v>
      </c>
      <c r="G81" s="22">
        <f>132000-100000</f>
        <v>32000</v>
      </c>
    </row>
    <row r="82" spans="1:7" ht="62.4" hidden="1" x14ac:dyDescent="0.3">
      <c r="A82" s="20" t="s">
        <v>177</v>
      </c>
      <c r="B82" s="21" t="s">
        <v>112</v>
      </c>
      <c r="C82" s="21" t="s">
        <v>172</v>
      </c>
      <c r="D82" s="21" t="s">
        <v>176</v>
      </c>
      <c r="E82" s="21" t="s">
        <v>181</v>
      </c>
      <c r="F82" s="21" t="s">
        <v>6</v>
      </c>
      <c r="G82" s="22">
        <f>G83</f>
        <v>0</v>
      </c>
    </row>
    <row r="83" spans="1:7" ht="31.2" hidden="1" x14ac:dyDescent="0.3">
      <c r="A83" s="20" t="s">
        <v>128</v>
      </c>
      <c r="B83" s="21" t="s">
        <v>112</v>
      </c>
      <c r="C83" s="21" t="s">
        <v>172</v>
      </c>
      <c r="D83" s="21" t="s">
        <v>176</v>
      </c>
      <c r="E83" s="21" t="s">
        <v>181</v>
      </c>
      <c r="F83" s="21" t="s">
        <v>129</v>
      </c>
      <c r="G83" s="22">
        <f>G84</f>
        <v>0</v>
      </c>
    </row>
    <row r="84" spans="1:7" ht="46.8" hidden="1" x14ac:dyDescent="0.3">
      <c r="A84" s="20" t="s">
        <v>130</v>
      </c>
      <c r="B84" s="21" t="s">
        <v>112</v>
      </c>
      <c r="C84" s="21" t="s">
        <v>172</v>
      </c>
      <c r="D84" s="21" t="s">
        <v>176</v>
      </c>
      <c r="E84" s="21" t="s">
        <v>181</v>
      </c>
      <c r="F84" s="21" t="s">
        <v>131</v>
      </c>
      <c r="G84" s="22">
        <f>3000-3000</f>
        <v>0</v>
      </c>
    </row>
    <row r="85" spans="1:7" x14ac:dyDescent="0.3">
      <c r="A85" s="20" t="s">
        <v>182</v>
      </c>
      <c r="B85" s="21" t="s">
        <v>112</v>
      </c>
      <c r="C85" s="21" t="s">
        <v>125</v>
      </c>
      <c r="D85" s="21" t="s">
        <v>115</v>
      </c>
      <c r="E85" s="21" t="s">
        <v>6</v>
      </c>
      <c r="F85" s="21" t="s">
        <v>6</v>
      </c>
      <c r="G85" s="22">
        <f>G86</f>
        <v>145800</v>
      </c>
    </row>
    <row r="86" spans="1:7" x14ac:dyDescent="0.3">
      <c r="A86" s="20" t="s">
        <v>183</v>
      </c>
      <c r="B86" s="21" t="s">
        <v>112</v>
      </c>
      <c r="C86" s="21" t="s">
        <v>125</v>
      </c>
      <c r="D86" s="21" t="s">
        <v>176</v>
      </c>
      <c r="E86" s="21" t="s">
        <v>6</v>
      </c>
      <c r="F86" s="21" t="s">
        <v>6</v>
      </c>
      <c r="G86" s="22">
        <f>G87</f>
        <v>145800</v>
      </c>
    </row>
    <row r="87" spans="1:7" ht="31.2" x14ac:dyDescent="0.3">
      <c r="A87" s="20" t="s">
        <v>184</v>
      </c>
      <c r="B87" s="21" t="s">
        <v>112</v>
      </c>
      <c r="C87" s="21" t="s">
        <v>125</v>
      </c>
      <c r="D87" s="21" t="s">
        <v>176</v>
      </c>
      <c r="E87" s="21" t="s">
        <v>185</v>
      </c>
      <c r="F87" s="21" t="s">
        <v>6</v>
      </c>
      <c r="G87" s="22">
        <f>G88</f>
        <v>145800</v>
      </c>
    </row>
    <row r="88" spans="1:7" ht="31.2" x14ac:dyDescent="0.3">
      <c r="A88" s="20" t="s">
        <v>128</v>
      </c>
      <c r="B88" s="21" t="s">
        <v>112</v>
      </c>
      <c r="C88" s="21" t="s">
        <v>125</v>
      </c>
      <c r="D88" s="21" t="s">
        <v>176</v>
      </c>
      <c r="E88" s="21" t="s">
        <v>185</v>
      </c>
      <c r="F88" s="21" t="s">
        <v>129</v>
      </c>
      <c r="G88" s="22">
        <f>G89</f>
        <v>145800</v>
      </c>
    </row>
    <row r="89" spans="1:7" ht="46.8" x14ac:dyDescent="0.3">
      <c r="A89" s="20" t="s">
        <v>130</v>
      </c>
      <c r="B89" s="21" t="s">
        <v>112</v>
      </c>
      <c r="C89" s="21" t="s">
        <v>125</v>
      </c>
      <c r="D89" s="21" t="s">
        <v>176</v>
      </c>
      <c r="E89" s="21" t="s">
        <v>185</v>
      </c>
      <c r="F89" s="21" t="s">
        <v>131</v>
      </c>
      <c r="G89" s="22">
        <v>145800</v>
      </c>
    </row>
    <row r="90" spans="1:7" ht="31.2" x14ac:dyDescent="0.3">
      <c r="A90" s="20" t="s">
        <v>186</v>
      </c>
      <c r="B90" s="21" t="s">
        <v>112</v>
      </c>
      <c r="C90" s="21" t="s">
        <v>187</v>
      </c>
      <c r="D90" s="21" t="s">
        <v>115</v>
      </c>
      <c r="E90" s="21" t="s">
        <v>6</v>
      </c>
      <c r="F90" s="21" t="s">
        <v>6</v>
      </c>
      <c r="G90" s="22">
        <v>1452411.35</v>
      </c>
    </row>
    <row r="91" spans="1:7" x14ac:dyDescent="0.3">
      <c r="A91" s="20" t="s">
        <v>188</v>
      </c>
      <c r="B91" s="21" t="s">
        <v>112</v>
      </c>
      <c r="C91" s="21" t="s">
        <v>187</v>
      </c>
      <c r="D91" s="21" t="s">
        <v>117</v>
      </c>
      <c r="E91" s="21" t="s">
        <v>6</v>
      </c>
      <c r="F91" s="21" t="s">
        <v>6</v>
      </c>
      <c r="G91" s="22">
        <f>G95+G100+G103+G92</f>
        <v>1267481.3900000001</v>
      </c>
    </row>
    <row r="92" spans="1:7" ht="46.8" x14ac:dyDescent="0.3">
      <c r="A92" s="20" t="s">
        <v>189</v>
      </c>
      <c r="B92" s="21" t="s">
        <v>112</v>
      </c>
      <c r="C92" s="21" t="s">
        <v>187</v>
      </c>
      <c r="D92" s="21" t="s">
        <v>117</v>
      </c>
      <c r="E92" s="21" t="s">
        <v>190</v>
      </c>
      <c r="F92" s="21"/>
      <c r="G92" s="22">
        <f>G93</f>
        <v>140000</v>
      </c>
    </row>
    <row r="93" spans="1:7" x14ac:dyDescent="0.3">
      <c r="A93" s="20" t="s">
        <v>135</v>
      </c>
      <c r="B93" s="21" t="s">
        <v>112</v>
      </c>
      <c r="C93" s="21" t="s">
        <v>187</v>
      </c>
      <c r="D93" s="21" t="s">
        <v>117</v>
      </c>
      <c r="E93" s="21" t="s">
        <v>190</v>
      </c>
      <c r="F93" s="21">
        <v>800</v>
      </c>
      <c r="G93" s="22">
        <f>G94</f>
        <v>140000</v>
      </c>
    </row>
    <row r="94" spans="1:7" ht="62.4" x14ac:dyDescent="0.3">
      <c r="A94" s="20" t="s">
        <v>179</v>
      </c>
      <c r="B94" s="21" t="s">
        <v>112</v>
      </c>
      <c r="C94" s="21" t="s">
        <v>187</v>
      </c>
      <c r="D94" s="21" t="s">
        <v>117</v>
      </c>
      <c r="E94" s="21" t="s">
        <v>190</v>
      </c>
      <c r="F94" s="21">
        <v>810</v>
      </c>
      <c r="G94" s="22">
        <v>140000</v>
      </c>
    </row>
    <row r="95" spans="1:7" ht="31.2" x14ac:dyDescent="0.3">
      <c r="A95" s="20" t="s">
        <v>191</v>
      </c>
      <c r="B95" s="21" t="s">
        <v>112</v>
      </c>
      <c r="C95" s="21" t="s">
        <v>187</v>
      </c>
      <c r="D95" s="21" t="s">
        <v>117</v>
      </c>
      <c r="E95" s="21" t="s">
        <v>192</v>
      </c>
      <c r="F95" s="21" t="s">
        <v>6</v>
      </c>
      <c r="G95" s="22">
        <f>G96+G98</f>
        <v>817131.39</v>
      </c>
    </row>
    <row r="96" spans="1:7" ht="31.2" x14ac:dyDescent="0.3">
      <c r="A96" s="20" t="s">
        <v>128</v>
      </c>
      <c r="B96" s="21" t="s">
        <v>112</v>
      </c>
      <c r="C96" s="21" t="s">
        <v>187</v>
      </c>
      <c r="D96" s="21" t="s">
        <v>117</v>
      </c>
      <c r="E96" s="21" t="s">
        <v>192</v>
      </c>
      <c r="F96" s="21" t="s">
        <v>129</v>
      </c>
      <c r="G96" s="22">
        <f>G97</f>
        <v>545481.39</v>
      </c>
    </row>
    <row r="97" spans="1:7" ht="46.8" x14ac:dyDescent="0.3">
      <c r="A97" s="20" t="s">
        <v>130</v>
      </c>
      <c r="B97" s="21" t="s">
        <v>112</v>
      </c>
      <c r="C97" s="21" t="s">
        <v>187</v>
      </c>
      <c r="D97" s="21" t="s">
        <v>117</v>
      </c>
      <c r="E97" s="21" t="s">
        <v>192</v>
      </c>
      <c r="F97" s="21" t="s">
        <v>131</v>
      </c>
      <c r="G97" s="22">
        <f>7820+537670-8.61</f>
        <v>545481.39</v>
      </c>
    </row>
    <row r="98" spans="1:7" x14ac:dyDescent="0.3">
      <c r="A98" s="20" t="s">
        <v>135</v>
      </c>
      <c r="B98" s="21" t="s">
        <v>112</v>
      </c>
      <c r="C98" s="21" t="s">
        <v>187</v>
      </c>
      <c r="D98" s="21" t="s">
        <v>117</v>
      </c>
      <c r="E98" s="21" t="s">
        <v>192</v>
      </c>
      <c r="F98" s="21" t="s">
        <v>136</v>
      </c>
      <c r="G98" s="22">
        <f>G99</f>
        <v>271650</v>
      </c>
    </row>
    <row r="99" spans="1:7" ht="62.4" x14ac:dyDescent="0.3">
      <c r="A99" s="20" t="s">
        <v>179</v>
      </c>
      <c r="B99" s="21" t="s">
        <v>112</v>
      </c>
      <c r="C99" s="21" t="s">
        <v>187</v>
      </c>
      <c r="D99" s="21" t="s">
        <v>117</v>
      </c>
      <c r="E99" s="21" t="s">
        <v>192</v>
      </c>
      <c r="F99" s="21" t="s">
        <v>180</v>
      </c>
      <c r="G99" s="22">
        <v>271650</v>
      </c>
    </row>
    <row r="100" spans="1:7" ht="109.2" x14ac:dyDescent="0.3">
      <c r="A100" s="20" t="s">
        <v>193</v>
      </c>
      <c r="B100" s="21" t="s">
        <v>112</v>
      </c>
      <c r="C100" s="21" t="s">
        <v>187</v>
      </c>
      <c r="D100" s="21" t="s">
        <v>117</v>
      </c>
      <c r="E100" s="21" t="s">
        <v>194</v>
      </c>
      <c r="F100" s="21" t="s">
        <v>6</v>
      </c>
      <c r="G100" s="22">
        <f>G101</f>
        <v>300000</v>
      </c>
    </row>
    <row r="101" spans="1:7" x14ac:dyDescent="0.3">
      <c r="A101" s="20" t="s">
        <v>135</v>
      </c>
      <c r="B101" s="21" t="s">
        <v>112</v>
      </c>
      <c r="C101" s="21" t="s">
        <v>187</v>
      </c>
      <c r="D101" s="21" t="s">
        <v>117</v>
      </c>
      <c r="E101" s="21" t="s">
        <v>194</v>
      </c>
      <c r="F101" s="21" t="s">
        <v>136</v>
      </c>
      <c r="G101" s="22">
        <f>G102</f>
        <v>300000</v>
      </c>
    </row>
    <row r="102" spans="1:7" ht="62.4" x14ac:dyDescent="0.3">
      <c r="A102" s="20" t="s">
        <v>179</v>
      </c>
      <c r="B102" s="21" t="s">
        <v>112</v>
      </c>
      <c r="C102" s="21" t="s">
        <v>187</v>
      </c>
      <c r="D102" s="21" t="s">
        <v>117</v>
      </c>
      <c r="E102" s="21" t="s">
        <v>194</v>
      </c>
      <c r="F102" s="21" t="s">
        <v>180</v>
      </c>
      <c r="G102" s="22">
        <v>300000</v>
      </c>
    </row>
    <row r="103" spans="1:7" ht="109.2" x14ac:dyDescent="0.3">
      <c r="A103" s="20" t="s">
        <v>260</v>
      </c>
      <c r="B103" s="21" t="s">
        <v>112</v>
      </c>
      <c r="C103" s="21" t="s">
        <v>187</v>
      </c>
      <c r="D103" s="21" t="s">
        <v>117</v>
      </c>
      <c r="E103" s="21" t="s">
        <v>195</v>
      </c>
      <c r="F103" s="21" t="s">
        <v>6</v>
      </c>
      <c r="G103" s="22">
        <f>G104</f>
        <v>10350</v>
      </c>
    </row>
    <row r="104" spans="1:7" x14ac:dyDescent="0.3">
      <c r="A104" s="20" t="s">
        <v>135</v>
      </c>
      <c r="B104" s="21" t="s">
        <v>112</v>
      </c>
      <c r="C104" s="21" t="s">
        <v>187</v>
      </c>
      <c r="D104" s="21" t="s">
        <v>117</v>
      </c>
      <c r="E104" s="21" t="s">
        <v>195</v>
      </c>
      <c r="F104" s="21" t="s">
        <v>136</v>
      </c>
      <c r="G104" s="22">
        <f>G105</f>
        <v>10350</v>
      </c>
    </row>
    <row r="105" spans="1:7" ht="62.4" x14ac:dyDescent="0.3">
      <c r="A105" s="20" t="s">
        <v>179</v>
      </c>
      <c r="B105" s="21" t="s">
        <v>112</v>
      </c>
      <c r="C105" s="21" t="s">
        <v>187</v>
      </c>
      <c r="D105" s="21" t="s">
        <v>117</v>
      </c>
      <c r="E105" s="21" t="s">
        <v>195</v>
      </c>
      <c r="F105" s="21" t="s">
        <v>180</v>
      </c>
      <c r="G105" s="22">
        <v>10350</v>
      </c>
    </row>
    <row r="106" spans="1:7" x14ac:dyDescent="0.3">
      <c r="A106" s="20" t="s">
        <v>196</v>
      </c>
      <c r="B106" s="21" t="s">
        <v>112</v>
      </c>
      <c r="C106" s="21" t="s">
        <v>187</v>
      </c>
      <c r="D106" s="21" t="s">
        <v>172</v>
      </c>
      <c r="E106" s="21" t="s">
        <v>6</v>
      </c>
      <c r="F106" s="21" t="s">
        <v>6</v>
      </c>
      <c r="G106" s="22">
        <f>G107+G110+G113+G116+G119+G122</f>
        <v>184929.96000000002</v>
      </c>
    </row>
    <row r="107" spans="1:7" ht="31.2" x14ac:dyDescent="0.3">
      <c r="A107" s="20" t="s">
        <v>197</v>
      </c>
      <c r="B107" s="21" t="s">
        <v>112</v>
      </c>
      <c r="C107" s="21" t="s">
        <v>187</v>
      </c>
      <c r="D107" s="21" t="s">
        <v>172</v>
      </c>
      <c r="E107" s="21" t="s">
        <v>198</v>
      </c>
      <c r="F107" s="21" t="s">
        <v>6</v>
      </c>
      <c r="G107" s="22">
        <f>G108</f>
        <v>47511</v>
      </c>
    </row>
    <row r="108" spans="1:7" ht="31.2" x14ac:dyDescent="0.3">
      <c r="A108" s="20" t="s">
        <v>128</v>
      </c>
      <c r="B108" s="21" t="s">
        <v>112</v>
      </c>
      <c r="C108" s="21" t="s">
        <v>187</v>
      </c>
      <c r="D108" s="21" t="s">
        <v>172</v>
      </c>
      <c r="E108" s="21" t="s">
        <v>198</v>
      </c>
      <c r="F108" s="21" t="s">
        <v>129</v>
      </c>
      <c r="G108" s="22">
        <f>G109</f>
        <v>47511</v>
      </c>
    </row>
    <row r="109" spans="1:7" ht="46.8" x14ac:dyDescent="0.3">
      <c r="A109" s="20" t="s">
        <v>130</v>
      </c>
      <c r="B109" s="21" t="s">
        <v>112</v>
      </c>
      <c r="C109" s="21" t="s">
        <v>187</v>
      </c>
      <c r="D109" s="21" t="s">
        <v>172</v>
      </c>
      <c r="E109" s="21" t="s">
        <v>198</v>
      </c>
      <c r="F109" s="21" t="s">
        <v>131</v>
      </c>
      <c r="G109" s="22">
        <f>47511</f>
        <v>47511</v>
      </c>
    </row>
    <row r="110" spans="1:7" x14ac:dyDescent="0.3">
      <c r="A110" s="20" t="s">
        <v>199</v>
      </c>
      <c r="B110" s="21" t="s">
        <v>112</v>
      </c>
      <c r="C110" s="21" t="s">
        <v>187</v>
      </c>
      <c r="D110" s="21" t="s">
        <v>172</v>
      </c>
      <c r="E110" s="21" t="s">
        <v>200</v>
      </c>
      <c r="F110" s="21" t="s">
        <v>6</v>
      </c>
      <c r="G110" s="22">
        <f>G111</f>
        <v>95978.46</v>
      </c>
    </row>
    <row r="111" spans="1:7" ht="31.2" x14ac:dyDescent="0.3">
      <c r="A111" s="20" t="s">
        <v>128</v>
      </c>
      <c r="B111" s="21" t="s">
        <v>112</v>
      </c>
      <c r="C111" s="21" t="s">
        <v>187</v>
      </c>
      <c r="D111" s="21" t="s">
        <v>172</v>
      </c>
      <c r="E111" s="21" t="s">
        <v>200</v>
      </c>
      <c r="F111" s="21" t="s">
        <v>129</v>
      </c>
      <c r="G111" s="22">
        <f>G112</f>
        <v>95978.46</v>
      </c>
    </row>
    <row r="112" spans="1:7" ht="46.8" x14ac:dyDescent="0.3">
      <c r="A112" s="20" t="s">
        <v>130</v>
      </c>
      <c r="B112" s="21" t="s">
        <v>112</v>
      </c>
      <c r="C112" s="21" t="s">
        <v>187</v>
      </c>
      <c r="D112" s="21" t="s">
        <v>172</v>
      </c>
      <c r="E112" s="21" t="s">
        <v>200</v>
      </c>
      <c r="F112" s="21" t="s">
        <v>131</v>
      </c>
      <c r="G112" s="22">
        <v>95978.46</v>
      </c>
    </row>
    <row r="113" spans="1:7" x14ac:dyDescent="0.3">
      <c r="A113" s="20" t="s">
        <v>201</v>
      </c>
      <c r="B113" s="21" t="s">
        <v>112</v>
      </c>
      <c r="C113" s="21" t="s">
        <v>187</v>
      </c>
      <c r="D113" s="21" t="s">
        <v>172</v>
      </c>
      <c r="E113" s="21" t="s">
        <v>202</v>
      </c>
      <c r="F113" s="21" t="s">
        <v>6</v>
      </c>
      <c r="G113" s="22">
        <f>G114</f>
        <v>2414</v>
      </c>
    </row>
    <row r="114" spans="1:7" ht="31.2" x14ac:dyDescent="0.3">
      <c r="A114" s="20" t="s">
        <v>128</v>
      </c>
      <c r="B114" s="21" t="s">
        <v>112</v>
      </c>
      <c r="C114" s="21" t="s">
        <v>187</v>
      </c>
      <c r="D114" s="21" t="s">
        <v>172</v>
      </c>
      <c r="E114" s="21" t="s">
        <v>202</v>
      </c>
      <c r="F114" s="21" t="s">
        <v>129</v>
      </c>
      <c r="G114" s="22">
        <f>G115</f>
        <v>2414</v>
      </c>
    </row>
    <row r="115" spans="1:7" ht="46.8" x14ac:dyDescent="0.3">
      <c r="A115" s="20" t="s">
        <v>130</v>
      </c>
      <c r="B115" s="21" t="s">
        <v>112</v>
      </c>
      <c r="C115" s="21" t="s">
        <v>187</v>
      </c>
      <c r="D115" s="21" t="s">
        <v>172</v>
      </c>
      <c r="E115" s="21" t="s">
        <v>202</v>
      </c>
      <c r="F115" s="21" t="s">
        <v>131</v>
      </c>
      <c r="G115" s="22">
        <v>2414</v>
      </c>
    </row>
    <row r="116" spans="1:7" ht="31.2" x14ac:dyDescent="0.3">
      <c r="A116" s="20" t="s">
        <v>203</v>
      </c>
      <c r="B116" s="21" t="s">
        <v>112</v>
      </c>
      <c r="C116" s="21" t="s">
        <v>187</v>
      </c>
      <c r="D116" s="21" t="s">
        <v>172</v>
      </c>
      <c r="E116" s="21" t="s">
        <v>204</v>
      </c>
      <c r="F116" s="21" t="s">
        <v>6</v>
      </c>
      <c r="G116" s="22">
        <f>G117</f>
        <v>8400</v>
      </c>
    </row>
    <row r="117" spans="1:7" ht="31.2" x14ac:dyDescent="0.3">
      <c r="A117" s="20" t="s">
        <v>128</v>
      </c>
      <c r="B117" s="21" t="s">
        <v>112</v>
      </c>
      <c r="C117" s="21" t="s">
        <v>187</v>
      </c>
      <c r="D117" s="21" t="s">
        <v>172</v>
      </c>
      <c r="E117" s="21" t="s">
        <v>204</v>
      </c>
      <c r="F117" s="21" t="s">
        <v>129</v>
      </c>
      <c r="G117" s="22">
        <f>G118</f>
        <v>8400</v>
      </c>
    </row>
    <row r="118" spans="1:7" ht="46.8" x14ac:dyDescent="0.3">
      <c r="A118" s="20" t="s">
        <v>130</v>
      </c>
      <c r="B118" s="21" t="s">
        <v>112</v>
      </c>
      <c r="C118" s="21" t="s">
        <v>187</v>
      </c>
      <c r="D118" s="21" t="s">
        <v>172</v>
      </c>
      <c r="E118" s="21" t="s">
        <v>204</v>
      </c>
      <c r="F118" s="21" t="s">
        <v>131</v>
      </c>
      <c r="G118" s="22">
        <v>8400</v>
      </c>
    </row>
    <row r="119" spans="1:7" x14ac:dyDescent="0.3">
      <c r="A119" s="20" t="s">
        <v>205</v>
      </c>
      <c r="B119" s="21" t="s">
        <v>112</v>
      </c>
      <c r="C119" s="21" t="s">
        <v>187</v>
      </c>
      <c r="D119" s="21" t="s">
        <v>172</v>
      </c>
      <c r="E119" s="21" t="s">
        <v>206</v>
      </c>
      <c r="F119" s="21" t="s">
        <v>6</v>
      </c>
      <c r="G119" s="22">
        <f>G120</f>
        <v>23140</v>
      </c>
    </row>
    <row r="120" spans="1:7" ht="31.2" x14ac:dyDescent="0.3">
      <c r="A120" s="20" t="s">
        <v>128</v>
      </c>
      <c r="B120" s="21" t="s">
        <v>112</v>
      </c>
      <c r="C120" s="21" t="s">
        <v>187</v>
      </c>
      <c r="D120" s="21" t="s">
        <v>172</v>
      </c>
      <c r="E120" s="21" t="s">
        <v>206</v>
      </c>
      <c r="F120" s="21" t="s">
        <v>129</v>
      </c>
      <c r="G120" s="22">
        <f>G121</f>
        <v>23140</v>
      </c>
    </row>
    <row r="121" spans="1:7" ht="46.8" x14ac:dyDescent="0.3">
      <c r="A121" s="20" t="s">
        <v>130</v>
      </c>
      <c r="B121" s="21" t="s">
        <v>112</v>
      </c>
      <c r="C121" s="21" t="s">
        <v>187</v>
      </c>
      <c r="D121" s="21" t="s">
        <v>172</v>
      </c>
      <c r="E121" s="21" t="s">
        <v>206</v>
      </c>
      <c r="F121" s="21" t="s">
        <v>131</v>
      </c>
      <c r="G121" s="22">
        <f>24653.49-1414-99.49</f>
        <v>23140</v>
      </c>
    </row>
    <row r="122" spans="1:7" x14ac:dyDescent="0.3">
      <c r="A122" s="20" t="s">
        <v>196</v>
      </c>
      <c r="B122" s="21" t="s">
        <v>112</v>
      </c>
      <c r="C122" s="21" t="s">
        <v>187</v>
      </c>
      <c r="D122" s="21" t="s">
        <v>172</v>
      </c>
      <c r="E122" s="21" t="s">
        <v>207</v>
      </c>
      <c r="F122" s="21"/>
      <c r="G122" s="22">
        <f>G123</f>
        <v>7486.5</v>
      </c>
    </row>
    <row r="123" spans="1:7" ht="31.2" x14ac:dyDescent="0.3">
      <c r="A123" s="20" t="s">
        <v>128</v>
      </c>
      <c r="B123" s="21" t="s">
        <v>112</v>
      </c>
      <c r="C123" s="21" t="s">
        <v>187</v>
      </c>
      <c r="D123" s="21" t="s">
        <v>172</v>
      </c>
      <c r="E123" s="21" t="s">
        <v>207</v>
      </c>
      <c r="F123" s="21" t="s">
        <v>129</v>
      </c>
      <c r="G123" s="22">
        <f>G124</f>
        <v>7486.5</v>
      </c>
    </row>
    <row r="124" spans="1:7" ht="46.8" x14ac:dyDescent="0.3">
      <c r="A124" s="20" t="s">
        <v>130</v>
      </c>
      <c r="B124" s="21" t="s">
        <v>112</v>
      </c>
      <c r="C124" s="21" t="s">
        <v>187</v>
      </c>
      <c r="D124" s="21" t="s">
        <v>172</v>
      </c>
      <c r="E124" s="21" t="s">
        <v>207</v>
      </c>
      <c r="F124" s="21" t="s">
        <v>131</v>
      </c>
      <c r="G124" s="22">
        <v>7486.5</v>
      </c>
    </row>
    <row r="125" spans="1:7" x14ac:dyDescent="0.3">
      <c r="A125" s="20" t="s">
        <v>208</v>
      </c>
      <c r="B125" s="21" t="s">
        <v>112</v>
      </c>
      <c r="C125" s="21" t="s">
        <v>209</v>
      </c>
      <c r="D125" s="21" t="s">
        <v>115</v>
      </c>
      <c r="E125" s="21" t="s">
        <v>6</v>
      </c>
      <c r="F125" s="21" t="s">
        <v>6</v>
      </c>
      <c r="G125" s="22">
        <f>G126</f>
        <v>1700452</v>
      </c>
    </row>
    <row r="126" spans="1:7" x14ac:dyDescent="0.3">
      <c r="A126" s="20" t="s">
        <v>210</v>
      </c>
      <c r="B126" s="21" t="s">
        <v>112</v>
      </c>
      <c r="C126" s="21" t="s">
        <v>209</v>
      </c>
      <c r="D126" s="21" t="s">
        <v>114</v>
      </c>
      <c r="E126" s="21" t="s">
        <v>6</v>
      </c>
      <c r="F126" s="21" t="s">
        <v>6</v>
      </c>
      <c r="G126" s="22">
        <f>G127</f>
        <v>1700452</v>
      </c>
    </row>
    <row r="127" spans="1:7" ht="62.4" x14ac:dyDescent="0.3">
      <c r="A127" s="20" t="s">
        <v>259</v>
      </c>
      <c r="B127" s="21" t="s">
        <v>112</v>
      </c>
      <c r="C127" s="21" t="s">
        <v>209</v>
      </c>
      <c r="D127" s="21" t="s">
        <v>114</v>
      </c>
      <c r="E127" s="21" t="s">
        <v>211</v>
      </c>
      <c r="F127" s="21" t="s">
        <v>6</v>
      </c>
      <c r="G127" s="22">
        <f>G128</f>
        <v>1700452</v>
      </c>
    </row>
    <row r="128" spans="1:7" x14ac:dyDescent="0.3">
      <c r="A128" s="20" t="s">
        <v>132</v>
      </c>
      <c r="B128" s="21" t="s">
        <v>112</v>
      </c>
      <c r="C128" s="21" t="s">
        <v>209</v>
      </c>
      <c r="D128" s="21" t="s">
        <v>114</v>
      </c>
      <c r="E128" s="21" t="s">
        <v>211</v>
      </c>
      <c r="F128" s="21" t="s">
        <v>133</v>
      </c>
      <c r="G128" s="22">
        <f>G129</f>
        <v>1700452</v>
      </c>
    </row>
    <row r="129" spans="1:7" x14ac:dyDescent="0.3">
      <c r="A129" s="20" t="s">
        <v>37</v>
      </c>
      <c r="B129" s="21" t="s">
        <v>112</v>
      </c>
      <c r="C129" s="21" t="s">
        <v>209</v>
      </c>
      <c r="D129" s="21" t="s">
        <v>114</v>
      </c>
      <c r="E129" s="21" t="s">
        <v>211</v>
      </c>
      <c r="F129" s="21" t="s">
        <v>134</v>
      </c>
      <c r="G129" s="22">
        <v>1700452</v>
      </c>
    </row>
    <row r="130" spans="1:7" x14ac:dyDescent="0.3">
      <c r="A130" s="20" t="s">
        <v>212</v>
      </c>
      <c r="B130" s="21" t="s">
        <v>112</v>
      </c>
      <c r="C130" s="21" t="s">
        <v>213</v>
      </c>
      <c r="D130" s="21" t="s">
        <v>115</v>
      </c>
      <c r="E130" s="21" t="s">
        <v>6</v>
      </c>
      <c r="F130" s="21" t="s">
        <v>6</v>
      </c>
      <c r="G130" s="22">
        <f>G131</f>
        <v>65162.22</v>
      </c>
    </row>
    <row r="131" spans="1:7" x14ac:dyDescent="0.3">
      <c r="A131" s="20" t="s">
        <v>214</v>
      </c>
      <c r="B131" s="21" t="s">
        <v>112</v>
      </c>
      <c r="C131" s="21" t="s">
        <v>213</v>
      </c>
      <c r="D131" s="21" t="s">
        <v>114</v>
      </c>
      <c r="E131" s="21" t="s">
        <v>6</v>
      </c>
      <c r="F131" s="21" t="s">
        <v>6</v>
      </c>
      <c r="G131" s="22">
        <f>G132</f>
        <v>65162.22</v>
      </c>
    </row>
    <row r="132" spans="1:7" ht="31.2" x14ac:dyDescent="0.3">
      <c r="A132" s="20" t="s">
        <v>215</v>
      </c>
      <c r="B132" s="21" t="s">
        <v>112</v>
      </c>
      <c r="C132" s="21" t="s">
        <v>213</v>
      </c>
      <c r="D132" s="21" t="s">
        <v>114</v>
      </c>
      <c r="E132" s="21" t="s">
        <v>216</v>
      </c>
      <c r="F132" s="21" t="s">
        <v>6</v>
      </c>
      <c r="G132" s="22">
        <f>G133</f>
        <v>65162.22</v>
      </c>
    </row>
    <row r="133" spans="1:7" ht="31.2" x14ac:dyDescent="0.3">
      <c r="A133" s="20" t="s">
        <v>217</v>
      </c>
      <c r="B133" s="21" t="s">
        <v>112</v>
      </c>
      <c r="C133" s="21" t="s">
        <v>213</v>
      </c>
      <c r="D133" s="21" t="s">
        <v>114</v>
      </c>
      <c r="E133" s="21" t="s">
        <v>216</v>
      </c>
      <c r="F133" s="21" t="s">
        <v>218</v>
      </c>
      <c r="G133" s="22">
        <f>G134</f>
        <v>65162.22</v>
      </c>
    </row>
    <row r="134" spans="1:7" ht="31.2" x14ac:dyDescent="0.3">
      <c r="A134" s="20" t="s">
        <v>219</v>
      </c>
      <c r="B134" s="21" t="s">
        <v>112</v>
      </c>
      <c r="C134" s="21" t="s">
        <v>213</v>
      </c>
      <c r="D134" s="21" t="s">
        <v>114</v>
      </c>
      <c r="E134" s="21" t="s">
        <v>216</v>
      </c>
      <c r="F134" s="21" t="s">
        <v>220</v>
      </c>
      <c r="G134" s="22">
        <f>62899+2263.22</f>
        <v>65162.22</v>
      </c>
    </row>
    <row r="135" spans="1:7" s="26" customFormat="1" x14ac:dyDescent="0.3">
      <c r="A135" s="23" t="s">
        <v>221</v>
      </c>
      <c r="B135" s="23"/>
      <c r="C135" s="23"/>
      <c r="D135" s="24"/>
      <c r="E135" s="24"/>
      <c r="F135" s="24"/>
      <c r="G135" s="25">
        <f>G12+G68+G75+G85+G90+G125+G130</f>
        <v>6213954.5699999994</v>
      </c>
    </row>
  </sheetData>
  <autoFilter ref="A9:G135">
    <filterColumn colId="6">
      <filters blank="1">
        <filter val="1 267 481,39"/>
        <filter val="1 376 845,38"/>
        <filter val="1 436 568,40"/>
        <filter val="1 452 411,35"/>
        <filter val="1 700 452,00"/>
        <filter val="10 350,00"/>
        <filter val="100 000,00"/>
        <filter val="100,00"/>
        <filter val="132 000,00"/>
        <filter val="140 000,00"/>
        <filter val="145 800,00"/>
        <filter val="18,94"/>
        <filter val="184 929,96"/>
        <filter val="188 402,00"/>
        <filter val="189 640,00"/>
        <filter val="2 414,00"/>
        <filter val="2 639 919,00"/>
        <filter val="2 894,57"/>
        <filter val="21 073,45"/>
        <filter val="21 351,00"/>
        <filter val="212 000,00"/>
        <filter val="23 140,00"/>
        <filter val="271 650,00"/>
        <filter val="300 000,00"/>
        <filter val="309 400,00"/>
        <filter val="32 000,00"/>
        <filter val="47 511,00"/>
        <filter val="473 371,10"/>
        <filter val="476 364,66"/>
        <filter val="545 481,39"/>
        <filter val="56 925,00"/>
        <filter val="6 213 954,57"/>
        <filter val="6 672,00"/>
        <filter val="65 162,22"/>
        <filter val="670 042,00"/>
        <filter val="7"/>
        <filter val="7 486,50"/>
        <filter val="7 632,00"/>
        <filter val="77 310,00"/>
        <filter val="78 210,00"/>
        <filter val="8 400,00"/>
        <filter val="80 000,00"/>
        <filter val="805 974,28"/>
        <filter val="817 131,39"/>
        <filter val="900,00"/>
        <filter val="95 978,46"/>
        <filter val="97 500,00"/>
      </filters>
    </filterColumn>
  </autoFilter>
  <mergeCells count="4">
    <mergeCell ref="A6:G6"/>
    <mergeCell ref="A8:A9"/>
    <mergeCell ref="B8:F8"/>
    <mergeCell ref="G8:G9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D20"/>
  <sheetViews>
    <sheetView workbookViewId="0"/>
  </sheetViews>
  <sheetFormatPr defaultRowHeight="15.6" x14ac:dyDescent="0.3"/>
  <cols>
    <col min="1" max="1" width="42" style="29" customWidth="1"/>
    <col min="2" max="2" width="28.77734375" style="29" customWidth="1"/>
    <col min="3" max="3" width="13.44140625" style="30" hidden="1" customWidth="1"/>
    <col min="4" max="4" width="16.33203125" style="30" customWidth="1"/>
    <col min="5" max="5" width="4.77734375" style="2" customWidth="1"/>
    <col min="6" max="6" width="8.33203125" style="2" customWidth="1"/>
    <col min="7" max="7" width="6.21875" style="2" customWidth="1"/>
    <col min="8" max="240" width="8.88671875" style="2"/>
    <col min="241" max="241" width="40.88671875" style="2" customWidth="1"/>
    <col min="242" max="242" width="4.33203125" style="2" customWidth="1"/>
    <col min="243" max="243" width="20.5546875" style="2" customWidth="1"/>
    <col min="244" max="246" width="12.6640625" style="2" customWidth="1"/>
    <col min="247" max="248" width="0.5546875" style="2" customWidth="1"/>
    <col min="249" max="249" width="0.6640625" style="2" customWidth="1"/>
    <col min="250" max="496" width="8.88671875" style="2"/>
    <col min="497" max="497" width="40.88671875" style="2" customWidth="1"/>
    <col min="498" max="498" width="4.33203125" style="2" customWidth="1"/>
    <col min="499" max="499" width="20.5546875" style="2" customWidth="1"/>
    <col min="500" max="502" width="12.6640625" style="2" customWidth="1"/>
    <col min="503" max="504" width="0.5546875" style="2" customWidth="1"/>
    <col min="505" max="505" width="0.6640625" style="2" customWidth="1"/>
    <col min="506" max="752" width="8.88671875" style="2"/>
    <col min="753" max="753" width="40.88671875" style="2" customWidth="1"/>
    <col min="754" max="754" width="4.33203125" style="2" customWidth="1"/>
    <col min="755" max="755" width="20.5546875" style="2" customWidth="1"/>
    <col min="756" max="758" width="12.6640625" style="2" customWidth="1"/>
    <col min="759" max="760" width="0.5546875" style="2" customWidth="1"/>
    <col min="761" max="761" width="0.6640625" style="2" customWidth="1"/>
    <col min="762" max="1008" width="8.88671875" style="2"/>
    <col min="1009" max="1009" width="40.88671875" style="2" customWidth="1"/>
    <col min="1010" max="1010" width="4.33203125" style="2" customWidth="1"/>
    <col min="1011" max="1011" width="20.5546875" style="2" customWidth="1"/>
    <col min="1012" max="1014" width="12.6640625" style="2" customWidth="1"/>
    <col min="1015" max="1016" width="0.5546875" style="2" customWidth="1"/>
    <col min="1017" max="1017" width="0.6640625" style="2" customWidth="1"/>
    <col min="1018" max="1264" width="8.88671875" style="2"/>
    <col min="1265" max="1265" width="40.88671875" style="2" customWidth="1"/>
    <col min="1266" max="1266" width="4.33203125" style="2" customWidth="1"/>
    <col min="1267" max="1267" width="20.5546875" style="2" customWidth="1"/>
    <col min="1268" max="1270" width="12.6640625" style="2" customWidth="1"/>
    <col min="1271" max="1272" width="0.5546875" style="2" customWidth="1"/>
    <col min="1273" max="1273" width="0.6640625" style="2" customWidth="1"/>
    <col min="1274" max="1520" width="8.88671875" style="2"/>
    <col min="1521" max="1521" width="40.88671875" style="2" customWidth="1"/>
    <col min="1522" max="1522" width="4.33203125" style="2" customWidth="1"/>
    <col min="1523" max="1523" width="20.5546875" style="2" customWidth="1"/>
    <col min="1524" max="1526" width="12.6640625" style="2" customWidth="1"/>
    <col min="1527" max="1528" width="0.5546875" style="2" customWidth="1"/>
    <col min="1529" max="1529" width="0.6640625" style="2" customWidth="1"/>
    <col min="1530" max="1776" width="8.88671875" style="2"/>
    <col min="1777" max="1777" width="40.88671875" style="2" customWidth="1"/>
    <col min="1778" max="1778" width="4.33203125" style="2" customWidth="1"/>
    <col min="1779" max="1779" width="20.5546875" style="2" customWidth="1"/>
    <col min="1780" max="1782" width="12.6640625" style="2" customWidth="1"/>
    <col min="1783" max="1784" width="0.5546875" style="2" customWidth="1"/>
    <col min="1785" max="1785" width="0.6640625" style="2" customWidth="1"/>
    <col min="1786" max="2032" width="8.88671875" style="2"/>
    <col min="2033" max="2033" width="40.88671875" style="2" customWidth="1"/>
    <col min="2034" max="2034" width="4.33203125" style="2" customWidth="1"/>
    <col min="2035" max="2035" width="20.5546875" style="2" customWidth="1"/>
    <col min="2036" max="2038" width="12.6640625" style="2" customWidth="1"/>
    <col min="2039" max="2040" width="0.5546875" style="2" customWidth="1"/>
    <col min="2041" max="2041" width="0.6640625" style="2" customWidth="1"/>
    <col min="2042" max="2288" width="8.88671875" style="2"/>
    <col min="2289" max="2289" width="40.88671875" style="2" customWidth="1"/>
    <col min="2290" max="2290" width="4.33203125" style="2" customWidth="1"/>
    <col min="2291" max="2291" width="20.5546875" style="2" customWidth="1"/>
    <col min="2292" max="2294" width="12.6640625" style="2" customWidth="1"/>
    <col min="2295" max="2296" width="0.5546875" style="2" customWidth="1"/>
    <col min="2297" max="2297" width="0.6640625" style="2" customWidth="1"/>
    <col min="2298" max="2544" width="8.88671875" style="2"/>
    <col min="2545" max="2545" width="40.88671875" style="2" customWidth="1"/>
    <col min="2546" max="2546" width="4.33203125" style="2" customWidth="1"/>
    <col min="2547" max="2547" width="20.5546875" style="2" customWidth="1"/>
    <col min="2548" max="2550" width="12.6640625" style="2" customWidth="1"/>
    <col min="2551" max="2552" width="0.5546875" style="2" customWidth="1"/>
    <col min="2553" max="2553" width="0.6640625" style="2" customWidth="1"/>
    <col min="2554" max="2800" width="8.88671875" style="2"/>
    <col min="2801" max="2801" width="40.88671875" style="2" customWidth="1"/>
    <col min="2802" max="2802" width="4.33203125" style="2" customWidth="1"/>
    <col min="2803" max="2803" width="20.5546875" style="2" customWidth="1"/>
    <col min="2804" max="2806" width="12.6640625" style="2" customWidth="1"/>
    <col min="2807" max="2808" width="0.5546875" style="2" customWidth="1"/>
    <col min="2809" max="2809" width="0.6640625" style="2" customWidth="1"/>
    <col min="2810" max="3056" width="8.88671875" style="2"/>
    <col min="3057" max="3057" width="40.88671875" style="2" customWidth="1"/>
    <col min="3058" max="3058" width="4.33203125" style="2" customWidth="1"/>
    <col min="3059" max="3059" width="20.5546875" style="2" customWidth="1"/>
    <col min="3060" max="3062" width="12.6640625" style="2" customWidth="1"/>
    <col min="3063" max="3064" width="0.5546875" style="2" customWidth="1"/>
    <col min="3065" max="3065" width="0.6640625" style="2" customWidth="1"/>
    <col min="3066" max="3312" width="8.88671875" style="2"/>
    <col min="3313" max="3313" width="40.88671875" style="2" customWidth="1"/>
    <col min="3314" max="3314" width="4.33203125" style="2" customWidth="1"/>
    <col min="3315" max="3315" width="20.5546875" style="2" customWidth="1"/>
    <col min="3316" max="3318" width="12.6640625" style="2" customWidth="1"/>
    <col min="3319" max="3320" width="0.5546875" style="2" customWidth="1"/>
    <col min="3321" max="3321" width="0.6640625" style="2" customWidth="1"/>
    <col min="3322" max="3568" width="8.88671875" style="2"/>
    <col min="3569" max="3569" width="40.88671875" style="2" customWidth="1"/>
    <col min="3570" max="3570" width="4.33203125" style="2" customWidth="1"/>
    <col min="3571" max="3571" width="20.5546875" style="2" customWidth="1"/>
    <col min="3572" max="3574" width="12.6640625" style="2" customWidth="1"/>
    <col min="3575" max="3576" width="0.5546875" style="2" customWidth="1"/>
    <col min="3577" max="3577" width="0.6640625" style="2" customWidth="1"/>
    <col min="3578" max="3824" width="8.88671875" style="2"/>
    <col min="3825" max="3825" width="40.88671875" style="2" customWidth="1"/>
    <col min="3826" max="3826" width="4.33203125" style="2" customWidth="1"/>
    <col min="3827" max="3827" width="20.5546875" style="2" customWidth="1"/>
    <col min="3828" max="3830" width="12.6640625" style="2" customWidth="1"/>
    <col min="3831" max="3832" width="0.5546875" style="2" customWidth="1"/>
    <col min="3833" max="3833" width="0.6640625" style="2" customWidth="1"/>
    <col min="3834" max="4080" width="8.88671875" style="2"/>
    <col min="4081" max="4081" width="40.88671875" style="2" customWidth="1"/>
    <col min="4082" max="4082" width="4.33203125" style="2" customWidth="1"/>
    <col min="4083" max="4083" width="20.5546875" style="2" customWidth="1"/>
    <col min="4084" max="4086" width="12.6640625" style="2" customWidth="1"/>
    <col min="4087" max="4088" width="0.5546875" style="2" customWidth="1"/>
    <col min="4089" max="4089" width="0.6640625" style="2" customWidth="1"/>
    <col min="4090" max="4336" width="8.88671875" style="2"/>
    <col min="4337" max="4337" width="40.88671875" style="2" customWidth="1"/>
    <col min="4338" max="4338" width="4.33203125" style="2" customWidth="1"/>
    <col min="4339" max="4339" width="20.5546875" style="2" customWidth="1"/>
    <col min="4340" max="4342" width="12.6640625" style="2" customWidth="1"/>
    <col min="4343" max="4344" width="0.5546875" style="2" customWidth="1"/>
    <col min="4345" max="4345" width="0.6640625" style="2" customWidth="1"/>
    <col min="4346" max="4592" width="8.88671875" style="2"/>
    <col min="4593" max="4593" width="40.88671875" style="2" customWidth="1"/>
    <col min="4594" max="4594" width="4.33203125" style="2" customWidth="1"/>
    <col min="4595" max="4595" width="20.5546875" style="2" customWidth="1"/>
    <col min="4596" max="4598" width="12.6640625" style="2" customWidth="1"/>
    <col min="4599" max="4600" width="0.5546875" style="2" customWidth="1"/>
    <col min="4601" max="4601" width="0.6640625" style="2" customWidth="1"/>
    <col min="4602" max="4848" width="8.88671875" style="2"/>
    <col min="4849" max="4849" width="40.88671875" style="2" customWidth="1"/>
    <col min="4850" max="4850" width="4.33203125" style="2" customWidth="1"/>
    <col min="4851" max="4851" width="20.5546875" style="2" customWidth="1"/>
    <col min="4852" max="4854" width="12.6640625" style="2" customWidth="1"/>
    <col min="4855" max="4856" width="0.5546875" style="2" customWidth="1"/>
    <col min="4857" max="4857" width="0.6640625" style="2" customWidth="1"/>
    <col min="4858" max="5104" width="8.88671875" style="2"/>
    <col min="5105" max="5105" width="40.88671875" style="2" customWidth="1"/>
    <col min="5106" max="5106" width="4.33203125" style="2" customWidth="1"/>
    <col min="5107" max="5107" width="20.5546875" style="2" customWidth="1"/>
    <col min="5108" max="5110" width="12.6640625" style="2" customWidth="1"/>
    <col min="5111" max="5112" width="0.5546875" style="2" customWidth="1"/>
    <col min="5113" max="5113" width="0.6640625" style="2" customWidth="1"/>
    <col min="5114" max="5360" width="8.88671875" style="2"/>
    <col min="5361" max="5361" width="40.88671875" style="2" customWidth="1"/>
    <col min="5362" max="5362" width="4.33203125" style="2" customWidth="1"/>
    <col min="5363" max="5363" width="20.5546875" style="2" customWidth="1"/>
    <col min="5364" max="5366" width="12.6640625" style="2" customWidth="1"/>
    <col min="5367" max="5368" width="0.5546875" style="2" customWidth="1"/>
    <col min="5369" max="5369" width="0.6640625" style="2" customWidth="1"/>
    <col min="5370" max="5616" width="8.88671875" style="2"/>
    <col min="5617" max="5617" width="40.88671875" style="2" customWidth="1"/>
    <col min="5618" max="5618" width="4.33203125" style="2" customWidth="1"/>
    <col min="5619" max="5619" width="20.5546875" style="2" customWidth="1"/>
    <col min="5620" max="5622" width="12.6640625" style="2" customWidth="1"/>
    <col min="5623" max="5624" width="0.5546875" style="2" customWidth="1"/>
    <col min="5625" max="5625" width="0.6640625" style="2" customWidth="1"/>
    <col min="5626" max="5872" width="8.88671875" style="2"/>
    <col min="5873" max="5873" width="40.88671875" style="2" customWidth="1"/>
    <col min="5874" max="5874" width="4.33203125" style="2" customWidth="1"/>
    <col min="5875" max="5875" width="20.5546875" style="2" customWidth="1"/>
    <col min="5876" max="5878" width="12.6640625" style="2" customWidth="1"/>
    <col min="5879" max="5880" width="0.5546875" style="2" customWidth="1"/>
    <col min="5881" max="5881" width="0.6640625" style="2" customWidth="1"/>
    <col min="5882" max="6128" width="8.88671875" style="2"/>
    <col min="6129" max="6129" width="40.88671875" style="2" customWidth="1"/>
    <col min="6130" max="6130" width="4.33203125" style="2" customWidth="1"/>
    <col min="6131" max="6131" width="20.5546875" style="2" customWidth="1"/>
    <col min="6132" max="6134" width="12.6640625" style="2" customWidth="1"/>
    <col min="6135" max="6136" width="0.5546875" style="2" customWidth="1"/>
    <col min="6137" max="6137" width="0.6640625" style="2" customWidth="1"/>
    <col min="6138" max="6384" width="8.88671875" style="2"/>
    <col min="6385" max="6385" width="40.88671875" style="2" customWidth="1"/>
    <col min="6386" max="6386" width="4.33203125" style="2" customWidth="1"/>
    <col min="6387" max="6387" width="20.5546875" style="2" customWidth="1"/>
    <col min="6388" max="6390" width="12.6640625" style="2" customWidth="1"/>
    <col min="6391" max="6392" width="0.5546875" style="2" customWidth="1"/>
    <col min="6393" max="6393" width="0.6640625" style="2" customWidth="1"/>
    <col min="6394" max="6640" width="8.88671875" style="2"/>
    <col min="6641" max="6641" width="40.88671875" style="2" customWidth="1"/>
    <col min="6642" max="6642" width="4.33203125" style="2" customWidth="1"/>
    <col min="6643" max="6643" width="20.5546875" style="2" customWidth="1"/>
    <col min="6644" max="6646" width="12.6640625" style="2" customWidth="1"/>
    <col min="6647" max="6648" width="0.5546875" style="2" customWidth="1"/>
    <col min="6649" max="6649" width="0.6640625" style="2" customWidth="1"/>
    <col min="6650" max="6896" width="8.88671875" style="2"/>
    <col min="6897" max="6897" width="40.88671875" style="2" customWidth="1"/>
    <col min="6898" max="6898" width="4.33203125" style="2" customWidth="1"/>
    <col min="6899" max="6899" width="20.5546875" style="2" customWidth="1"/>
    <col min="6900" max="6902" width="12.6640625" style="2" customWidth="1"/>
    <col min="6903" max="6904" width="0.5546875" style="2" customWidth="1"/>
    <col min="6905" max="6905" width="0.6640625" style="2" customWidth="1"/>
    <col min="6906" max="7152" width="8.88671875" style="2"/>
    <col min="7153" max="7153" width="40.88671875" style="2" customWidth="1"/>
    <col min="7154" max="7154" width="4.33203125" style="2" customWidth="1"/>
    <col min="7155" max="7155" width="20.5546875" style="2" customWidth="1"/>
    <col min="7156" max="7158" width="12.6640625" style="2" customWidth="1"/>
    <col min="7159" max="7160" width="0.5546875" style="2" customWidth="1"/>
    <col min="7161" max="7161" width="0.6640625" style="2" customWidth="1"/>
    <col min="7162" max="7408" width="8.88671875" style="2"/>
    <col min="7409" max="7409" width="40.88671875" style="2" customWidth="1"/>
    <col min="7410" max="7410" width="4.33203125" style="2" customWidth="1"/>
    <col min="7411" max="7411" width="20.5546875" style="2" customWidth="1"/>
    <col min="7412" max="7414" width="12.6640625" style="2" customWidth="1"/>
    <col min="7415" max="7416" width="0.5546875" style="2" customWidth="1"/>
    <col min="7417" max="7417" width="0.6640625" style="2" customWidth="1"/>
    <col min="7418" max="7664" width="8.88671875" style="2"/>
    <col min="7665" max="7665" width="40.88671875" style="2" customWidth="1"/>
    <col min="7666" max="7666" width="4.33203125" style="2" customWidth="1"/>
    <col min="7667" max="7667" width="20.5546875" style="2" customWidth="1"/>
    <col min="7668" max="7670" width="12.6640625" style="2" customWidth="1"/>
    <col min="7671" max="7672" width="0.5546875" style="2" customWidth="1"/>
    <col min="7673" max="7673" width="0.6640625" style="2" customWidth="1"/>
    <col min="7674" max="7920" width="8.88671875" style="2"/>
    <col min="7921" max="7921" width="40.88671875" style="2" customWidth="1"/>
    <col min="7922" max="7922" width="4.33203125" style="2" customWidth="1"/>
    <col min="7923" max="7923" width="20.5546875" style="2" customWidth="1"/>
    <col min="7924" max="7926" width="12.6640625" style="2" customWidth="1"/>
    <col min="7927" max="7928" width="0.5546875" style="2" customWidth="1"/>
    <col min="7929" max="7929" width="0.6640625" style="2" customWidth="1"/>
    <col min="7930" max="8176" width="8.88671875" style="2"/>
    <col min="8177" max="8177" width="40.88671875" style="2" customWidth="1"/>
    <col min="8178" max="8178" width="4.33203125" style="2" customWidth="1"/>
    <col min="8179" max="8179" width="20.5546875" style="2" customWidth="1"/>
    <col min="8180" max="8182" width="12.6640625" style="2" customWidth="1"/>
    <col min="8183" max="8184" width="0.5546875" style="2" customWidth="1"/>
    <col min="8185" max="8185" width="0.6640625" style="2" customWidth="1"/>
    <col min="8186" max="8432" width="8.88671875" style="2"/>
    <col min="8433" max="8433" width="40.88671875" style="2" customWidth="1"/>
    <col min="8434" max="8434" width="4.33203125" style="2" customWidth="1"/>
    <col min="8435" max="8435" width="20.5546875" style="2" customWidth="1"/>
    <col min="8436" max="8438" width="12.6640625" style="2" customWidth="1"/>
    <col min="8439" max="8440" width="0.5546875" style="2" customWidth="1"/>
    <col min="8441" max="8441" width="0.6640625" style="2" customWidth="1"/>
    <col min="8442" max="8688" width="8.88671875" style="2"/>
    <col min="8689" max="8689" width="40.88671875" style="2" customWidth="1"/>
    <col min="8690" max="8690" width="4.33203125" style="2" customWidth="1"/>
    <col min="8691" max="8691" width="20.5546875" style="2" customWidth="1"/>
    <col min="8692" max="8694" width="12.6640625" style="2" customWidth="1"/>
    <col min="8695" max="8696" width="0.5546875" style="2" customWidth="1"/>
    <col min="8697" max="8697" width="0.6640625" style="2" customWidth="1"/>
    <col min="8698" max="8944" width="8.88671875" style="2"/>
    <col min="8945" max="8945" width="40.88671875" style="2" customWidth="1"/>
    <col min="8946" max="8946" width="4.33203125" style="2" customWidth="1"/>
    <col min="8947" max="8947" width="20.5546875" style="2" customWidth="1"/>
    <col min="8948" max="8950" width="12.6640625" style="2" customWidth="1"/>
    <col min="8951" max="8952" width="0.5546875" style="2" customWidth="1"/>
    <col min="8953" max="8953" width="0.6640625" style="2" customWidth="1"/>
    <col min="8954" max="9200" width="8.88671875" style="2"/>
    <col min="9201" max="9201" width="40.88671875" style="2" customWidth="1"/>
    <col min="9202" max="9202" width="4.33203125" style="2" customWidth="1"/>
    <col min="9203" max="9203" width="20.5546875" style="2" customWidth="1"/>
    <col min="9204" max="9206" width="12.6640625" style="2" customWidth="1"/>
    <col min="9207" max="9208" width="0.5546875" style="2" customWidth="1"/>
    <col min="9209" max="9209" width="0.6640625" style="2" customWidth="1"/>
    <col min="9210" max="9456" width="8.88671875" style="2"/>
    <col min="9457" max="9457" width="40.88671875" style="2" customWidth="1"/>
    <col min="9458" max="9458" width="4.33203125" style="2" customWidth="1"/>
    <col min="9459" max="9459" width="20.5546875" style="2" customWidth="1"/>
    <col min="9460" max="9462" width="12.6640625" style="2" customWidth="1"/>
    <col min="9463" max="9464" width="0.5546875" style="2" customWidth="1"/>
    <col min="9465" max="9465" width="0.6640625" style="2" customWidth="1"/>
    <col min="9466" max="9712" width="8.88671875" style="2"/>
    <col min="9713" max="9713" width="40.88671875" style="2" customWidth="1"/>
    <col min="9714" max="9714" width="4.33203125" style="2" customWidth="1"/>
    <col min="9715" max="9715" width="20.5546875" style="2" customWidth="1"/>
    <col min="9716" max="9718" width="12.6640625" style="2" customWidth="1"/>
    <col min="9719" max="9720" width="0.5546875" style="2" customWidth="1"/>
    <col min="9721" max="9721" width="0.6640625" style="2" customWidth="1"/>
    <col min="9722" max="9968" width="8.88671875" style="2"/>
    <col min="9969" max="9969" width="40.88671875" style="2" customWidth="1"/>
    <col min="9970" max="9970" width="4.33203125" style="2" customWidth="1"/>
    <col min="9971" max="9971" width="20.5546875" style="2" customWidth="1"/>
    <col min="9972" max="9974" width="12.6640625" style="2" customWidth="1"/>
    <col min="9975" max="9976" width="0.5546875" style="2" customWidth="1"/>
    <col min="9977" max="9977" width="0.6640625" style="2" customWidth="1"/>
    <col min="9978" max="10224" width="8.88671875" style="2"/>
    <col min="10225" max="10225" width="40.88671875" style="2" customWidth="1"/>
    <col min="10226" max="10226" width="4.33203125" style="2" customWidth="1"/>
    <col min="10227" max="10227" width="20.5546875" style="2" customWidth="1"/>
    <col min="10228" max="10230" width="12.6640625" style="2" customWidth="1"/>
    <col min="10231" max="10232" width="0.5546875" style="2" customWidth="1"/>
    <col min="10233" max="10233" width="0.6640625" style="2" customWidth="1"/>
    <col min="10234" max="10480" width="8.88671875" style="2"/>
    <col min="10481" max="10481" width="40.88671875" style="2" customWidth="1"/>
    <col min="10482" max="10482" width="4.33203125" style="2" customWidth="1"/>
    <col min="10483" max="10483" width="20.5546875" style="2" customWidth="1"/>
    <col min="10484" max="10486" width="12.6640625" style="2" customWidth="1"/>
    <col min="10487" max="10488" width="0.5546875" style="2" customWidth="1"/>
    <col min="10489" max="10489" width="0.6640625" style="2" customWidth="1"/>
    <col min="10490" max="10736" width="8.88671875" style="2"/>
    <col min="10737" max="10737" width="40.88671875" style="2" customWidth="1"/>
    <col min="10738" max="10738" width="4.33203125" style="2" customWidth="1"/>
    <col min="10739" max="10739" width="20.5546875" style="2" customWidth="1"/>
    <col min="10740" max="10742" width="12.6640625" style="2" customWidth="1"/>
    <col min="10743" max="10744" width="0.5546875" style="2" customWidth="1"/>
    <col min="10745" max="10745" width="0.6640625" style="2" customWidth="1"/>
    <col min="10746" max="10992" width="8.88671875" style="2"/>
    <col min="10993" max="10993" width="40.88671875" style="2" customWidth="1"/>
    <col min="10994" max="10994" width="4.33203125" style="2" customWidth="1"/>
    <col min="10995" max="10995" width="20.5546875" style="2" customWidth="1"/>
    <col min="10996" max="10998" width="12.6640625" style="2" customWidth="1"/>
    <col min="10999" max="11000" width="0.5546875" style="2" customWidth="1"/>
    <col min="11001" max="11001" width="0.6640625" style="2" customWidth="1"/>
    <col min="11002" max="11248" width="8.88671875" style="2"/>
    <col min="11249" max="11249" width="40.88671875" style="2" customWidth="1"/>
    <col min="11250" max="11250" width="4.33203125" style="2" customWidth="1"/>
    <col min="11251" max="11251" width="20.5546875" style="2" customWidth="1"/>
    <col min="11252" max="11254" width="12.6640625" style="2" customWidth="1"/>
    <col min="11255" max="11256" width="0.5546875" style="2" customWidth="1"/>
    <col min="11257" max="11257" width="0.6640625" style="2" customWidth="1"/>
    <col min="11258" max="11504" width="8.88671875" style="2"/>
    <col min="11505" max="11505" width="40.88671875" style="2" customWidth="1"/>
    <col min="11506" max="11506" width="4.33203125" style="2" customWidth="1"/>
    <col min="11507" max="11507" width="20.5546875" style="2" customWidth="1"/>
    <col min="11508" max="11510" width="12.6640625" style="2" customWidth="1"/>
    <col min="11511" max="11512" width="0.5546875" style="2" customWidth="1"/>
    <col min="11513" max="11513" width="0.6640625" style="2" customWidth="1"/>
    <col min="11514" max="11760" width="8.88671875" style="2"/>
    <col min="11761" max="11761" width="40.88671875" style="2" customWidth="1"/>
    <col min="11762" max="11762" width="4.33203125" style="2" customWidth="1"/>
    <col min="11763" max="11763" width="20.5546875" style="2" customWidth="1"/>
    <col min="11764" max="11766" width="12.6640625" style="2" customWidth="1"/>
    <col min="11767" max="11768" width="0.5546875" style="2" customWidth="1"/>
    <col min="11769" max="11769" width="0.6640625" style="2" customWidth="1"/>
    <col min="11770" max="12016" width="8.88671875" style="2"/>
    <col min="12017" max="12017" width="40.88671875" style="2" customWidth="1"/>
    <col min="12018" max="12018" width="4.33203125" style="2" customWidth="1"/>
    <col min="12019" max="12019" width="20.5546875" style="2" customWidth="1"/>
    <col min="12020" max="12022" width="12.6640625" style="2" customWidth="1"/>
    <col min="12023" max="12024" width="0.5546875" style="2" customWidth="1"/>
    <col min="12025" max="12025" width="0.6640625" style="2" customWidth="1"/>
    <col min="12026" max="12272" width="8.88671875" style="2"/>
    <col min="12273" max="12273" width="40.88671875" style="2" customWidth="1"/>
    <col min="12274" max="12274" width="4.33203125" style="2" customWidth="1"/>
    <col min="12275" max="12275" width="20.5546875" style="2" customWidth="1"/>
    <col min="12276" max="12278" width="12.6640625" style="2" customWidth="1"/>
    <col min="12279" max="12280" width="0.5546875" style="2" customWidth="1"/>
    <col min="12281" max="12281" width="0.6640625" style="2" customWidth="1"/>
    <col min="12282" max="12528" width="8.88671875" style="2"/>
    <col min="12529" max="12529" width="40.88671875" style="2" customWidth="1"/>
    <col min="12530" max="12530" width="4.33203125" style="2" customWidth="1"/>
    <col min="12531" max="12531" width="20.5546875" style="2" customWidth="1"/>
    <col min="12532" max="12534" width="12.6640625" style="2" customWidth="1"/>
    <col min="12535" max="12536" width="0.5546875" style="2" customWidth="1"/>
    <col min="12537" max="12537" width="0.6640625" style="2" customWidth="1"/>
    <col min="12538" max="12784" width="8.88671875" style="2"/>
    <col min="12785" max="12785" width="40.88671875" style="2" customWidth="1"/>
    <col min="12786" max="12786" width="4.33203125" style="2" customWidth="1"/>
    <col min="12787" max="12787" width="20.5546875" style="2" customWidth="1"/>
    <col min="12788" max="12790" width="12.6640625" style="2" customWidth="1"/>
    <col min="12791" max="12792" width="0.5546875" style="2" customWidth="1"/>
    <col min="12793" max="12793" width="0.6640625" style="2" customWidth="1"/>
    <col min="12794" max="13040" width="8.88671875" style="2"/>
    <col min="13041" max="13041" width="40.88671875" style="2" customWidth="1"/>
    <col min="13042" max="13042" width="4.33203125" style="2" customWidth="1"/>
    <col min="13043" max="13043" width="20.5546875" style="2" customWidth="1"/>
    <col min="13044" max="13046" width="12.6640625" style="2" customWidth="1"/>
    <col min="13047" max="13048" width="0.5546875" style="2" customWidth="1"/>
    <col min="13049" max="13049" width="0.6640625" style="2" customWidth="1"/>
    <col min="13050" max="13296" width="8.88671875" style="2"/>
    <col min="13297" max="13297" width="40.88671875" style="2" customWidth="1"/>
    <col min="13298" max="13298" width="4.33203125" style="2" customWidth="1"/>
    <col min="13299" max="13299" width="20.5546875" style="2" customWidth="1"/>
    <col min="13300" max="13302" width="12.6640625" style="2" customWidth="1"/>
    <col min="13303" max="13304" width="0.5546875" style="2" customWidth="1"/>
    <col min="13305" max="13305" width="0.6640625" style="2" customWidth="1"/>
    <col min="13306" max="13552" width="8.88671875" style="2"/>
    <col min="13553" max="13553" width="40.88671875" style="2" customWidth="1"/>
    <col min="13554" max="13554" width="4.33203125" style="2" customWidth="1"/>
    <col min="13555" max="13555" width="20.5546875" style="2" customWidth="1"/>
    <col min="13556" max="13558" width="12.6640625" style="2" customWidth="1"/>
    <col min="13559" max="13560" width="0.5546875" style="2" customWidth="1"/>
    <col min="13561" max="13561" width="0.6640625" style="2" customWidth="1"/>
    <col min="13562" max="13808" width="8.88671875" style="2"/>
    <col min="13809" max="13809" width="40.88671875" style="2" customWidth="1"/>
    <col min="13810" max="13810" width="4.33203125" style="2" customWidth="1"/>
    <col min="13811" max="13811" width="20.5546875" style="2" customWidth="1"/>
    <col min="13812" max="13814" width="12.6640625" style="2" customWidth="1"/>
    <col min="13815" max="13816" width="0.5546875" style="2" customWidth="1"/>
    <col min="13817" max="13817" width="0.6640625" style="2" customWidth="1"/>
    <col min="13818" max="14064" width="8.88671875" style="2"/>
    <col min="14065" max="14065" width="40.88671875" style="2" customWidth="1"/>
    <col min="14066" max="14066" width="4.33203125" style="2" customWidth="1"/>
    <col min="14067" max="14067" width="20.5546875" style="2" customWidth="1"/>
    <col min="14068" max="14070" width="12.6640625" style="2" customWidth="1"/>
    <col min="14071" max="14072" width="0.5546875" style="2" customWidth="1"/>
    <col min="14073" max="14073" width="0.6640625" style="2" customWidth="1"/>
    <col min="14074" max="14320" width="8.88671875" style="2"/>
    <col min="14321" max="14321" width="40.88671875" style="2" customWidth="1"/>
    <col min="14322" max="14322" width="4.33203125" style="2" customWidth="1"/>
    <col min="14323" max="14323" width="20.5546875" style="2" customWidth="1"/>
    <col min="14324" max="14326" width="12.6640625" style="2" customWidth="1"/>
    <col min="14327" max="14328" width="0.5546875" style="2" customWidth="1"/>
    <col min="14329" max="14329" width="0.6640625" style="2" customWidth="1"/>
    <col min="14330" max="14576" width="8.88671875" style="2"/>
    <col min="14577" max="14577" width="40.88671875" style="2" customWidth="1"/>
    <col min="14578" max="14578" width="4.33203125" style="2" customWidth="1"/>
    <col min="14579" max="14579" width="20.5546875" style="2" customWidth="1"/>
    <col min="14580" max="14582" width="12.6640625" style="2" customWidth="1"/>
    <col min="14583" max="14584" width="0.5546875" style="2" customWidth="1"/>
    <col min="14585" max="14585" width="0.6640625" style="2" customWidth="1"/>
    <col min="14586" max="14832" width="8.88671875" style="2"/>
    <col min="14833" max="14833" width="40.88671875" style="2" customWidth="1"/>
    <col min="14834" max="14834" width="4.33203125" style="2" customWidth="1"/>
    <col min="14835" max="14835" width="20.5546875" style="2" customWidth="1"/>
    <col min="14836" max="14838" width="12.6640625" style="2" customWidth="1"/>
    <col min="14839" max="14840" width="0.5546875" style="2" customWidth="1"/>
    <col min="14841" max="14841" width="0.6640625" style="2" customWidth="1"/>
    <col min="14842" max="15088" width="8.88671875" style="2"/>
    <col min="15089" max="15089" width="40.88671875" style="2" customWidth="1"/>
    <col min="15090" max="15090" width="4.33203125" style="2" customWidth="1"/>
    <col min="15091" max="15091" width="20.5546875" style="2" customWidth="1"/>
    <col min="15092" max="15094" width="12.6640625" style="2" customWidth="1"/>
    <col min="15095" max="15096" width="0.5546875" style="2" customWidth="1"/>
    <col min="15097" max="15097" width="0.6640625" style="2" customWidth="1"/>
    <col min="15098" max="15344" width="8.88671875" style="2"/>
    <col min="15345" max="15345" width="40.88671875" style="2" customWidth="1"/>
    <col min="15346" max="15346" width="4.33203125" style="2" customWidth="1"/>
    <col min="15347" max="15347" width="20.5546875" style="2" customWidth="1"/>
    <col min="15348" max="15350" width="12.6640625" style="2" customWidth="1"/>
    <col min="15351" max="15352" width="0.5546875" style="2" customWidth="1"/>
    <col min="15353" max="15353" width="0.6640625" style="2" customWidth="1"/>
    <col min="15354" max="15600" width="8.88671875" style="2"/>
    <col min="15601" max="15601" width="40.88671875" style="2" customWidth="1"/>
    <col min="15602" max="15602" width="4.33203125" style="2" customWidth="1"/>
    <col min="15603" max="15603" width="20.5546875" style="2" customWidth="1"/>
    <col min="15604" max="15606" width="12.6640625" style="2" customWidth="1"/>
    <col min="15607" max="15608" width="0.5546875" style="2" customWidth="1"/>
    <col min="15609" max="15609" width="0.6640625" style="2" customWidth="1"/>
    <col min="15610" max="15856" width="8.88671875" style="2"/>
    <col min="15857" max="15857" width="40.88671875" style="2" customWidth="1"/>
    <col min="15858" max="15858" width="4.33203125" style="2" customWidth="1"/>
    <col min="15859" max="15859" width="20.5546875" style="2" customWidth="1"/>
    <col min="15860" max="15862" width="12.6640625" style="2" customWidth="1"/>
    <col min="15863" max="15864" width="0.5546875" style="2" customWidth="1"/>
    <col min="15865" max="15865" width="0.6640625" style="2" customWidth="1"/>
    <col min="15866" max="16112" width="8.88671875" style="2"/>
    <col min="16113" max="16113" width="40.88671875" style="2" customWidth="1"/>
    <col min="16114" max="16114" width="4.33203125" style="2" customWidth="1"/>
    <col min="16115" max="16115" width="20.5546875" style="2" customWidth="1"/>
    <col min="16116" max="16118" width="12.6640625" style="2" customWidth="1"/>
    <col min="16119" max="16120" width="0.5546875" style="2" customWidth="1"/>
    <col min="16121" max="16121" width="0.6640625" style="2" customWidth="1"/>
    <col min="16122" max="16384" width="8.88671875" style="2"/>
  </cols>
  <sheetData>
    <row r="1" spans="1:4" x14ac:dyDescent="0.3">
      <c r="D1" s="43" t="s">
        <v>235</v>
      </c>
    </row>
    <row r="2" spans="1:4" x14ac:dyDescent="0.3">
      <c r="D2" s="28" t="s">
        <v>236</v>
      </c>
    </row>
    <row r="3" spans="1:4" x14ac:dyDescent="0.3">
      <c r="D3" s="28" t="s">
        <v>237</v>
      </c>
    </row>
    <row r="4" spans="1:4" x14ac:dyDescent="0.3">
      <c r="D4" s="28" t="s">
        <v>238</v>
      </c>
    </row>
    <row r="6" spans="1:4" ht="51.6" customHeight="1" x14ac:dyDescent="0.3">
      <c r="A6" s="56" t="s">
        <v>248</v>
      </c>
      <c r="B6" s="56"/>
      <c r="C6" s="56"/>
      <c r="D6" s="56"/>
    </row>
    <row r="7" spans="1:4" x14ac:dyDescent="0.3">
      <c r="A7" s="37"/>
      <c r="B7" s="38"/>
      <c r="C7" s="39"/>
      <c r="D7" s="48" t="s">
        <v>102</v>
      </c>
    </row>
    <row r="8" spans="1:4" ht="62.4" x14ac:dyDescent="0.3">
      <c r="A8" s="44" t="s">
        <v>0</v>
      </c>
      <c r="B8" s="44" t="s">
        <v>222</v>
      </c>
      <c r="C8" s="45" t="s">
        <v>2</v>
      </c>
      <c r="D8" s="45" t="s">
        <v>239</v>
      </c>
    </row>
    <row r="9" spans="1:4" x14ac:dyDescent="0.3">
      <c r="A9" s="32">
        <v>1</v>
      </c>
      <c r="B9" s="32">
        <v>3</v>
      </c>
      <c r="C9" s="33" t="s">
        <v>3</v>
      </c>
      <c r="D9" s="33" t="s">
        <v>4</v>
      </c>
    </row>
    <row r="10" spans="1:4" ht="31.2" x14ac:dyDescent="0.3">
      <c r="A10" s="34" t="s">
        <v>223</v>
      </c>
      <c r="B10" s="47" t="s">
        <v>244</v>
      </c>
      <c r="C10" s="35">
        <v>227240</v>
      </c>
      <c r="D10" s="35">
        <f>D12</f>
        <v>-214864.34999999963</v>
      </c>
    </row>
    <row r="11" spans="1:4" x14ac:dyDescent="0.3">
      <c r="A11" s="34" t="s">
        <v>7</v>
      </c>
      <c r="B11" s="46" t="s">
        <v>6</v>
      </c>
      <c r="C11" s="35"/>
      <c r="D11" s="35"/>
    </row>
    <row r="12" spans="1:4" x14ac:dyDescent="0.3">
      <c r="A12" s="34" t="s">
        <v>224</v>
      </c>
      <c r="B12" s="47" t="s">
        <v>245</v>
      </c>
      <c r="C12" s="35">
        <v>227240</v>
      </c>
      <c r="D12" s="35">
        <f>D13+D15</f>
        <v>-214864.34999999963</v>
      </c>
    </row>
    <row r="13" spans="1:4" x14ac:dyDescent="0.3">
      <c r="A13" s="34" t="s">
        <v>225</v>
      </c>
      <c r="B13" s="46" t="s">
        <v>249</v>
      </c>
      <c r="C13" s="35">
        <v>-6306091</v>
      </c>
      <c r="D13" s="35">
        <f>D14</f>
        <v>-6428818.9199999999</v>
      </c>
    </row>
    <row r="14" spans="1:4" ht="31.2" x14ac:dyDescent="0.3">
      <c r="A14" s="34" t="s">
        <v>226</v>
      </c>
      <c r="B14" s="46" t="s">
        <v>246</v>
      </c>
      <c r="C14" s="35">
        <v>-6306091</v>
      </c>
      <c r="D14" s="35">
        <v>-6428818.9199999999</v>
      </c>
    </row>
    <row r="15" spans="1:4" x14ac:dyDescent="0.3">
      <c r="A15" s="34" t="s">
        <v>227</v>
      </c>
      <c r="B15" s="46" t="s">
        <v>250</v>
      </c>
      <c r="C15" s="35">
        <v>6533331</v>
      </c>
      <c r="D15" s="35">
        <f>D16</f>
        <v>6213954.5700000003</v>
      </c>
    </row>
    <row r="16" spans="1:4" ht="31.2" x14ac:dyDescent="0.3">
      <c r="A16" s="34" t="s">
        <v>228</v>
      </c>
      <c r="B16" s="46" t="s">
        <v>247</v>
      </c>
      <c r="C16" s="35">
        <v>6533331</v>
      </c>
      <c r="D16" s="35">
        <v>6213954.5700000003</v>
      </c>
    </row>
    <row r="17" spans="1:4" x14ac:dyDescent="0.3">
      <c r="A17" s="2"/>
      <c r="B17" s="40"/>
      <c r="C17" s="40"/>
      <c r="D17" s="40"/>
    </row>
    <row r="18" spans="1:4" x14ac:dyDescent="0.3">
      <c r="A18" s="10"/>
      <c r="B18" s="41"/>
      <c r="C18" s="15"/>
      <c r="D18" s="15"/>
    </row>
    <row r="19" spans="1:4" x14ac:dyDescent="0.3">
      <c r="A19" s="10"/>
      <c r="B19" s="2"/>
      <c r="C19" s="42"/>
      <c r="D19" s="38"/>
    </row>
    <row r="20" spans="1:4" x14ac:dyDescent="0.3">
      <c r="A20" s="10"/>
      <c r="B20" s="2"/>
      <c r="C20" s="15"/>
      <c r="D20" s="38"/>
    </row>
  </sheetData>
  <mergeCells count="1"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пр3</vt:lpstr>
      <vt:lpstr>пр4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2016-05-30T09:10:45Z</dcterms:modified>
</cp:coreProperties>
</file>